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hidePivotFieldList="1"/>
  <mc:AlternateContent xmlns:mc="http://schemas.openxmlformats.org/markup-compatibility/2006">
    <mc:Choice Requires="x15">
      <x15ac:absPath xmlns:x15ac="http://schemas.microsoft.com/office/spreadsheetml/2010/11/ac" url="H:\_Animal Services\Shelter\Intake and Outcome Numbers\"/>
    </mc:Choice>
  </mc:AlternateContent>
  <xr:revisionPtr revIDLastSave="0" documentId="13_ncr:1_{775AD09B-7BDA-4FFB-AE41-2184C64F0067}" xr6:coauthVersionLast="36" xr6:coauthVersionMax="36" xr10:uidLastSave="{00000000-0000-0000-0000-000000000000}"/>
  <workbookProtection workbookAlgorithmName="SHA-512" workbookHashValue="buCvwgdWOT8vtXy9VeS0arvkPRgbAfbjSQoViYOqkNJBtBcswjaaHp7wtzLARe6fdmMmySATMiCshacm7QqWQA==" workbookSaltValue="ufGQ/Sh3cs8CKNlaEikP7Q==" workbookSpinCount="100000" lockStructure="1"/>
  <bookViews>
    <workbookView xWindow="0" yWindow="0" windowWidth="24720" windowHeight="12105" tabRatio="784" xr2:uid="{00000000-000D-0000-FFFF-FFFF00000000}"/>
  </bookViews>
  <sheets>
    <sheet name="summary" sheetId="2" r:id="rId1"/>
    <sheet name="Summary dog and cats" sheetId="15" r:id="rId2"/>
    <sheet name="jan" sheetId="3" r:id="rId3"/>
    <sheet name="feb" sheetId="4" r:id="rId4"/>
    <sheet name="mar" sheetId="5" r:id="rId5"/>
    <sheet name="apr" sheetId="6" r:id="rId6"/>
    <sheet name="may" sheetId="7" r:id="rId7"/>
    <sheet name="jun" sheetId="8" r:id="rId8"/>
    <sheet name="jul" sheetId="9" r:id="rId9"/>
    <sheet name="aug" sheetId="10" r:id="rId10"/>
    <sheet name="sep" sheetId="11" r:id="rId11"/>
    <sheet name="oct" sheetId="12" r:id="rId12"/>
    <sheet name="nov" sheetId="13" r:id="rId13"/>
    <sheet name="dec" sheetId="14" r:id="rId14"/>
  </sheets>
  <definedNames>
    <definedName name="AUGUST">aug!$1:$1048576</definedName>
    <definedName name="ColumnTitle10">#REF!</definedName>
    <definedName name="ColumnTitle11">#REF!</definedName>
    <definedName name="ColumnTitle12">#REF!</definedName>
    <definedName name="ColumnTitle13">#REF!</definedName>
    <definedName name="ColumnTitle14">#REF!</definedName>
    <definedName name="ColumnTitle2">ExpenseSummary[[#Headers],[Intake/Outcome]]</definedName>
    <definedName name="ColumnTitle3">#REF!</definedName>
    <definedName name="ColumnTitle4">#REF!</definedName>
    <definedName name="ColumnTitle5">#REF!</definedName>
    <definedName name="ColumnTitle6">#REF!</definedName>
    <definedName name="ColumnTitle7">#REF!</definedName>
    <definedName name="ColumnTitle8">#REF!</definedName>
    <definedName name="ColumnTitle9">#REF!</definedName>
    <definedName name="ExpenseCategories">ExpenseSummary[Intake/Outcome]</definedName>
    <definedName name="_xlnm.Print_Titles" localSheetId="5">apr!$2:$2</definedName>
    <definedName name="_xlnm.Print_Titles" localSheetId="9">aug!$2:$2</definedName>
    <definedName name="_xlnm.Print_Titles" localSheetId="13">dec!$2:$2</definedName>
    <definedName name="_xlnm.Print_Titles" localSheetId="3">feb!$2:$2</definedName>
    <definedName name="_xlnm.Print_Titles" localSheetId="2">jan!$2:$2</definedName>
    <definedName name="_xlnm.Print_Titles" localSheetId="8">jul!$2:$2</definedName>
    <definedName name="_xlnm.Print_Titles" localSheetId="7">jun!$2:$2</definedName>
    <definedName name="_xlnm.Print_Titles" localSheetId="4">mar!$2:$2</definedName>
    <definedName name="_xlnm.Print_Titles" localSheetId="6">may!$2:$2</definedName>
    <definedName name="_xlnm.Print_Titles" localSheetId="12">nov!$2:$2</definedName>
    <definedName name="_xlnm.Print_Titles" localSheetId="11">oct!$2:$2</definedName>
    <definedName name="_xlnm.Print_Titles" localSheetId="10">sep!$2:$2</definedName>
    <definedName name="_xlnm.Print_Titles" localSheetId="0">summary!$4:$4</definedName>
  </definedNames>
  <calcPr calcId="191029"/>
</workbook>
</file>

<file path=xl/calcChain.xml><?xml version="1.0" encoding="utf-8"?>
<calcChain xmlns="http://schemas.openxmlformats.org/spreadsheetml/2006/main">
  <c r="B14" i="14" l="1"/>
  <c r="A14" i="14"/>
  <c r="A14" i="13"/>
  <c r="B14" i="12"/>
  <c r="A14" i="12"/>
  <c r="A15" i="11"/>
  <c r="B14" i="10" l="1"/>
  <c r="A14" i="10"/>
  <c r="A15" i="10"/>
  <c r="B14" i="8"/>
  <c r="A14" i="8"/>
  <c r="B14" i="9"/>
  <c r="A14" i="9"/>
  <c r="B14" i="7"/>
  <c r="A14" i="7"/>
  <c r="B14" i="6" l="1"/>
  <c r="A14" i="6"/>
  <c r="B14" i="3"/>
  <c r="M15" i="15" l="1"/>
  <c r="M14" i="15"/>
  <c r="L15" i="15"/>
  <c r="L14" i="15"/>
  <c r="K15" i="15"/>
  <c r="K14" i="15"/>
  <c r="J15" i="15"/>
  <c r="J14" i="15"/>
  <c r="I15" i="15"/>
  <c r="I14" i="15"/>
  <c r="H15" i="15"/>
  <c r="H14" i="15"/>
  <c r="G15" i="15"/>
  <c r="G14" i="15"/>
  <c r="F15" i="15"/>
  <c r="F14" i="15"/>
  <c r="E15" i="15"/>
  <c r="E14" i="15"/>
  <c r="D5" i="15"/>
  <c r="D6" i="15"/>
  <c r="D7" i="15"/>
  <c r="D8" i="15"/>
  <c r="D9" i="15"/>
  <c r="D10" i="15"/>
  <c r="D11" i="15"/>
  <c r="D12" i="15"/>
  <c r="D13" i="15"/>
  <c r="D14" i="15"/>
  <c r="D15" i="15"/>
  <c r="C5" i="15"/>
  <c r="C6" i="15"/>
  <c r="C7" i="15"/>
  <c r="C8" i="15"/>
  <c r="C9" i="15"/>
  <c r="C10" i="15"/>
  <c r="C11" i="15"/>
  <c r="C12" i="15"/>
  <c r="C13" i="15"/>
  <c r="C14" i="15"/>
  <c r="C15" i="15"/>
  <c r="B5" i="15"/>
  <c r="B6" i="15"/>
  <c r="B7" i="15"/>
  <c r="B8" i="15"/>
  <c r="B9" i="15"/>
  <c r="B10" i="15"/>
  <c r="B11" i="15"/>
  <c r="B12" i="15"/>
  <c r="B13" i="15"/>
  <c r="B14" i="15"/>
  <c r="B15" i="15"/>
  <c r="D17" i="15" l="1"/>
  <c r="C17" i="15"/>
  <c r="B17" i="15"/>
  <c r="I14" i="2"/>
  <c r="J14" i="2"/>
  <c r="K14" i="2"/>
  <c r="L14" i="2"/>
  <c r="M14" i="2"/>
  <c r="I15" i="2"/>
  <c r="J15" i="2"/>
  <c r="K15" i="2"/>
  <c r="L15" i="2"/>
  <c r="M15" i="2"/>
  <c r="H14" i="2"/>
  <c r="G14" i="2"/>
  <c r="F14" i="2"/>
  <c r="E14" i="2"/>
  <c r="D14" i="2"/>
  <c r="C14" i="2"/>
  <c r="H15" i="2"/>
  <c r="G15" i="2"/>
  <c r="F15" i="2"/>
  <c r="D15" i="2"/>
  <c r="C15" i="2"/>
  <c r="B15" i="2"/>
  <c r="E15" i="2"/>
  <c r="B14" i="2"/>
  <c r="N15" i="15" l="1"/>
  <c r="N14" i="15"/>
  <c r="N15" i="2"/>
  <c r="N14" i="2"/>
  <c r="H5" i="15"/>
  <c r="C14" i="5" l="1"/>
  <c r="C14" i="3" l="1"/>
  <c r="B14" i="5" l="1"/>
  <c r="A14" i="5"/>
  <c r="A16" i="13" l="1"/>
  <c r="A15" i="13"/>
  <c r="A16" i="12"/>
  <c r="A15" i="12"/>
  <c r="A16" i="11"/>
  <c r="A16" i="10"/>
  <c r="A16" i="9"/>
  <c r="A16" i="8"/>
  <c r="A15" i="8"/>
  <c r="A16" i="7"/>
  <c r="A15" i="7"/>
  <c r="A16" i="6"/>
  <c r="A15" i="6"/>
  <c r="A16" i="5"/>
  <c r="A15" i="5"/>
  <c r="B15" i="3"/>
  <c r="A15" i="3"/>
  <c r="C15" i="4" l="1"/>
  <c r="B15" i="4"/>
  <c r="A15" i="4"/>
  <c r="C16" i="4"/>
  <c r="B16" i="4"/>
  <c r="A16" i="4"/>
  <c r="I5" i="2" l="1"/>
  <c r="I6" i="2"/>
  <c r="I7" i="2"/>
  <c r="I8" i="2"/>
  <c r="I9" i="2"/>
  <c r="I10" i="2"/>
  <c r="I11" i="2"/>
  <c r="I12" i="2"/>
  <c r="I13" i="2"/>
  <c r="I17" i="2" l="1"/>
  <c r="I16" i="2"/>
  <c r="I5" i="15"/>
  <c r="I6" i="15"/>
  <c r="I7" i="15"/>
  <c r="I8" i="15"/>
  <c r="I9" i="15"/>
  <c r="I10" i="15"/>
  <c r="I11" i="15"/>
  <c r="I12" i="15"/>
  <c r="I13" i="15"/>
  <c r="I17" i="15" l="1"/>
  <c r="E13" i="15"/>
  <c r="F13" i="15"/>
  <c r="G13" i="15"/>
  <c r="H13" i="15"/>
  <c r="J13" i="15"/>
  <c r="K13" i="15"/>
  <c r="L13" i="15"/>
  <c r="M13" i="15"/>
  <c r="N13" i="15" l="1"/>
  <c r="C5" i="2"/>
  <c r="J7" i="2"/>
  <c r="M5" i="15"/>
  <c r="M6" i="15"/>
  <c r="M7" i="15"/>
  <c r="M8" i="15"/>
  <c r="M9" i="15"/>
  <c r="M10" i="15"/>
  <c r="M11" i="15"/>
  <c r="M12" i="15"/>
  <c r="L5" i="15"/>
  <c r="L6" i="15"/>
  <c r="L7" i="15"/>
  <c r="L8" i="15"/>
  <c r="L9" i="15"/>
  <c r="L10" i="15"/>
  <c r="L11" i="15"/>
  <c r="L12" i="15"/>
  <c r="K5" i="15"/>
  <c r="K6" i="15"/>
  <c r="K7" i="15"/>
  <c r="K8" i="15"/>
  <c r="K9" i="15"/>
  <c r="K10" i="15"/>
  <c r="K11" i="15"/>
  <c r="K12" i="15"/>
  <c r="J5" i="15"/>
  <c r="J6" i="15"/>
  <c r="J7" i="15"/>
  <c r="J8" i="15"/>
  <c r="J9" i="15"/>
  <c r="J10" i="15"/>
  <c r="J11" i="15"/>
  <c r="J12" i="15"/>
  <c r="H6" i="15"/>
  <c r="H7" i="15"/>
  <c r="H8" i="15"/>
  <c r="H9" i="15"/>
  <c r="H10" i="15"/>
  <c r="H11" i="15"/>
  <c r="H12" i="15"/>
  <c r="K16" i="15" l="1"/>
  <c r="H17" i="15"/>
  <c r="M17" i="15"/>
  <c r="L17" i="15"/>
  <c r="K17" i="15"/>
  <c r="J17" i="15"/>
  <c r="M16" i="15"/>
  <c r="L16" i="15"/>
  <c r="K18" i="15"/>
  <c r="J16" i="15"/>
  <c r="I16" i="15"/>
  <c r="H16" i="15"/>
  <c r="L18" i="15"/>
  <c r="M18" i="15"/>
  <c r="G12" i="15" l="1"/>
  <c r="G11" i="15"/>
  <c r="G10" i="15"/>
  <c r="G9" i="15"/>
  <c r="G8" i="15"/>
  <c r="G7" i="15"/>
  <c r="G6" i="15"/>
  <c r="G5" i="15"/>
  <c r="G17" i="15" l="1"/>
  <c r="G16" i="15"/>
  <c r="G18" i="15"/>
  <c r="F5" i="15"/>
  <c r="F12" i="15"/>
  <c r="F11" i="15"/>
  <c r="F10" i="15"/>
  <c r="F9" i="15"/>
  <c r="F8" i="15"/>
  <c r="F7" i="15"/>
  <c r="F6" i="15"/>
  <c r="F17" i="15" l="1"/>
  <c r="F16" i="15"/>
  <c r="E6" i="2" l="1"/>
  <c r="E12" i="15"/>
  <c r="E11" i="15"/>
  <c r="E10" i="15"/>
  <c r="E9" i="15"/>
  <c r="E8" i="15"/>
  <c r="E7" i="15"/>
  <c r="E6" i="15"/>
  <c r="E5" i="2"/>
  <c r="E7" i="2"/>
  <c r="E8" i="2"/>
  <c r="E9" i="2"/>
  <c r="E10" i="2"/>
  <c r="E11" i="2"/>
  <c r="E12" i="2"/>
  <c r="E13" i="2"/>
  <c r="E17" i="15" l="1"/>
  <c r="E17" i="2"/>
  <c r="E18" i="2"/>
  <c r="E18" i="15"/>
  <c r="C13" i="2"/>
  <c r="C12" i="2"/>
  <c r="C11" i="2"/>
  <c r="C10" i="2"/>
  <c r="C9" i="2"/>
  <c r="C8" i="2"/>
  <c r="C7" i="2"/>
  <c r="C6" i="2"/>
  <c r="C17" i="2" l="1"/>
  <c r="C18" i="2"/>
  <c r="C16" i="2"/>
  <c r="E5" i="15" l="1"/>
  <c r="E16" i="15" s="1"/>
  <c r="N8" i="15" l="1"/>
  <c r="D16" i="15"/>
  <c r="N9" i="15"/>
  <c r="C16" i="15"/>
  <c r="B16" i="15"/>
  <c r="N12" i="15"/>
  <c r="C18" i="15"/>
  <c r="N5" i="15"/>
  <c r="N11" i="15"/>
  <c r="N7" i="15"/>
  <c r="N10" i="15"/>
  <c r="N6" i="15"/>
  <c r="J18" i="15"/>
  <c r="B18" i="15"/>
  <c r="I18" i="15"/>
  <c r="H18" i="15"/>
  <c r="D18" i="15"/>
  <c r="F18" i="15"/>
  <c r="N16" i="15" l="1"/>
  <c r="N18" i="15"/>
  <c r="C14" i="14"/>
  <c r="B14" i="13"/>
  <c r="C14" i="13"/>
  <c r="C14" i="12"/>
  <c r="C14" i="10"/>
  <c r="C14" i="9"/>
  <c r="C14" i="8"/>
  <c r="C14" i="7"/>
  <c r="C14" i="6"/>
  <c r="A14" i="4"/>
  <c r="B14" i="4"/>
  <c r="C14" i="4"/>
  <c r="N17" i="15" l="1"/>
  <c r="M13" i="2" l="1"/>
  <c r="M12" i="2"/>
  <c r="M11" i="2"/>
  <c r="M10" i="2"/>
  <c r="M9" i="2"/>
  <c r="M8" i="2"/>
  <c r="M7" i="2"/>
  <c r="M6" i="2"/>
  <c r="M5" i="2"/>
  <c r="L13" i="2"/>
  <c r="L12" i="2"/>
  <c r="L11" i="2"/>
  <c r="L10" i="2"/>
  <c r="L9" i="2"/>
  <c r="L8" i="2"/>
  <c r="L7" i="2"/>
  <c r="L6" i="2"/>
  <c r="L5" i="2"/>
  <c r="K13" i="2"/>
  <c r="K12" i="2"/>
  <c r="K11" i="2"/>
  <c r="K10" i="2"/>
  <c r="K9" i="2"/>
  <c r="K8" i="2"/>
  <c r="K7" i="2"/>
  <c r="K6" i="2"/>
  <c r="K5" i="2"/>
  <c r="J13" i="2"/>
  <c r="J12" i="2"/>
  <c r="J11" i="2"/>
  <c r="J10" i="2"/>
  <c r="J9" i="2"/>
  <c r="J8" i="2"/>
  <c r="J6" i="2"/>
  <c r="J5" i="2"/>
  <c r="H8" i="2"/>
  <c r="G8" i="2"/>
  <c r="F8" i="2"/>
  <c r="D8" i="2"/>
  <c r="B8" i="2"/>
  <c r="H13" i="2"/>
  <c r="H12" i="2"/>
  <c r="H11" i="2"/>
  <c r="H10" i="2"/>
  <c r="H9" i="2"/>
  <c r="H7" i="2"/>
  <c r="H6" i="2"/>
  <c r="H5" i="2"/>
  <c r="G13" i="2"/>
  <c r="G12" i="2"/>
  <c r="G11" i="2"/>
  <c r="G10" i="2"/>
  <c r="G9" i="2"/>
  <c r="G17" i="2" s="1"/>
  <c r="G7" i="2"/>
  <c r="G6" i="2"/>
  <c r="G5" i="2"/>
  <c r="F13" i="2"/>
  <c r="F12" i="2"/>
  <c r="F11" i="2"/>
  <c r="F10" i="2"/>
  <c r="F9" i="2"/>
  <c r="F7" i="2"/>
  <c r="F6" i="2"/>
  <c r="F5" i="2"/>
  <c r="D13" i="2"/>
  <c r="D12" i="2"/>
  <c r="D11" i="2"/>
  <c r="D10" i="2"/>
  <c r="D9" i="2"/>
  <c r="D7" i="2"/>
  <c r="D6" i="2"/>
  <c r="D5" i="2"/>
  <c r="B10" i="2"/>
  <c r="B5" i="2"/>
  <c r="B7" i="2"/>
  <c r="H17" i="2" l="1"/>
  <c r="F17" i="2"/>
  <c r="D17" i="2"/>
  <c r="J16" i="2"/>
  <c r="M17" i="2"/>
  <c r="L17" i="2"/>
  <c r="K17" i="2"/>
  <c r="J17" i="2"/>
  <c r="M16" i="2"/>
  <c r="H16" i="2"/>
  <c r="M18" i="2"/>
  <c r="L18" i="2"/>
  <c r="K18" i="2"/>
  <c r="N7" i="2"/>
  <c r="N10" i="2"/>
  <c r="N5" i="2"/>
  <c r="N8" i="2"/>
  <c r="J18" i="2"/>
  <c r="I18" i="2"/>
  <c r="H18" i="2"/>
  <c r="G18" i="2"/>
  <c r="F18" i="2"/>
  <c r="D18" i="2"/>
  <c r="E16" i="2"/>
  <c r="L16" i="2"/>
  <c r="K16" i="2"/>
  <c r="G16" i="2"/>
  <c r="F16" i="2"/>
  <c r="D16" i="2"/>
  <c r="D14" i="14"/>
  <c r="D14" i="13"/>
  <c r="D14" i="12"/>
  <c r="D14" i="11"/>
  <c r="D14" i="10"/>
  <c r="D14" i="9"/>
  <c r="D14" i="8"/>
  <c r="D14" i="7"/>
  <c r="D14" i="6"/>
  <c r="D14" i="5"/>
  <c r="D14" i="4"/>
  <c r="B13" i="2"/>
  <c r="N13" i="2" s="1"/>
  <c r="B12" i="2"/>
  <c r="N12" i="2" s="1"/>
  <c r="B11" i="2"/>
  <c r="N11" i="2" s="1"/>
  <c r="B9" i="2"/>
  <c r="B6" i="2"/>
  <c r="N6" i="2" s="1"/>
  <c r="N9" i="2" l="1"/>
  <c r="B17" i="2"/>
  <c r="N17" i="2" s="1"/>
  <c r="B16" i="2"/>
  <c r="N16" i="2" s="1"/>
  <c r="B18" i="2"/>
  <c r="N18" i="2" s="1"/>
</calcChain>
</file>

<file path=xl/sharedStrings.xml><?xml version="1.0" encoding="utf-8"?>
<sst xmlns="http://schemas.openxmlformats.org/spreadsheetml/2006/main" count="305" uniqueCount="62">
  <si>
    <t>Total</t>
  </si>
  <si>
    <t>Jan</t>
  </si>
  <si>
    <t>Feb</t>
  </si>
  <si>
    <t>Mar</t>
  </si>
  <si>
    <t>Apr</t>
  </si>
  <si>
    <t>May</t>
  </si>
  <si>
    <t>Jun</t>
  </si>
  <si>
    <t>Jul</t>
  </si>
  <si>
    <t>Aug</t>
  </si>
  <si>
    <t>Sep</t>
  </si>
  <si>
    <t>Oct</t>
  </si>
  <si>
    <t>Nov</t>
  </si>
  <si>
    <t>Dec</t>
  </si>
  <si>
    <t>Tips</t>
  </si>
  <si>
    <t>Summary</t>
  </si>
  <si>
    <t>DOG</t>
  </si>
  <si>
    <t>CAT</t>
  </si>
  <si>
    <t>Owner Surrender</t>
  </si>
  <si>
    <t>Return Adoption</t>
  </si>
  <si>
    <t>Adopted</t>
  </si>
  <si>
    <t>Transfer Out</t>
  </si>
  <si>
    <t>DOA</t>
  </si>
  <si>
    <t>OTHER</t>
  </si>
  <si>
    <t>INTAKE/OUTCOME</t>
  </si>
  <si>
    <t>Intake/Outcome</t>
  </si>
  <si>
    <t>Euthanized</t>
  </si>
  <si>
    <t>Owner Reclaimed</t>
  </si>
  <si>
    <t xml:space="preserve">JANUARY </t>
  </si>
  <si>
    <t>FEBRUARY</t>
  </si>
  <si>
    <t>MARCH</t>
  </si>
  <si>
    <t>APRIL</t>
  </si>
  <si>
    <t>MAY</t>
  </si>
  <si>
    <t>JUNE</t>
  </si>
  <si>
    <t>JULY</t>
  </si>
  <si>
    <t>AUGUST</t>
  </si>
  <si>
    <t>SEPTEMBER</t>
  </si>
  <si>
    <t>Front Desk</t>
  </si>
  <si>
    <t>Animal Control</t>
  </si>
  <si>
    <t>OCTOBER</t>
  </si>
  <si>
    <t>NOVEMBER</t>
  </si>
  <si>
    <t>DECEMBER</t>
  </si>
  <si>
    <t>Total Intake</t>
  </si>
  <si>
    <t>Total Outcome</t>
  </si>
  <si>
    <t xml:space="preserve">1 = DOG </t>
  </si>
  <si>
    <t>2= CAT</t>
  </si>
  <si>
    <t>3=OTHER</t>
  </si>
  <si>
    <t>Live Outcome</t>
  </si>
  <si>
    <t xml:space="preserve">                                                                         </t>
  </si>
  <si>
    <t xml:space="preserve">      </t>
  </si>
  <si>
    <t>Column1</t>
  </si>
  <si>
    <t>Feral Euthanasia</t>
  </si>
  <si>
    <t>Owner Request Euthanasia</t>
  </si>
  <si>
    <t>ASC INTAKE/OUTCOME 2024</t>
  </si>
  <si>
    <t>2 dogs still here as of 9-27-2024</t>
  </si>
  <si>
    <t>Dogs /Cats</t>
  </si>
  <si>
    <t>13 cats still here as of 1/13/2025</t>
  </si>
  <si>
    <t>20 dogs still here as of 1/13/2025</t>
  </si>
  <si>
    <t>Outcome w/o DOA,FERAL EUTH, AND OR EUTH = 2503</t>
  </si>
  <si>
    <t>66% LIVE OUTCOME AS OF 1/13/2025</t>
  </si>
  <si>
    <t>Outcome w/o DOA,FERAL EUTH AND OR EUTH = 2462</t>
  </si>
  <si>
    <t>33 ANIMALS STILL IN SHELTER AS OF 1/13/2025</t>
  </si>
  <si>
    <t>65% LIVE OUTCOME AS OF 1/13/2025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</si>
</sst>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13" x14ac:knownFonts="1">
    <font>
      <sz val="11"/>
      <color theme="1"/>
      <name val="Calibri"/>
      <family val="2"/>
      <scheme val="minor"/>
    </font>
    <font>
      <sz val="10"/>
      <color theme="1"/>
      <name val="Calibri"/>
      <family val="2"/>
      <scheme val="minor"/>
    </font>
    <font>
      <sz val="22.5"/>
      <color theme="1" tint="0.34998626667073579"/>
      <name val="Century Gothic"/>
      <family val="2"/>
      <scheme val="major"/>
    </font>
    <font>
      <sz val="11"/>
      <color theme="0"/>
      <name val="Century Gothic"/>
      <family val="2"/>
      <scheme val="major"/>
    </font>
    <font>
      <sz val="11"/>
      <color theme="10"/>
      <name val="Calibri"/>
      <family val="2"/>
      <scheme val="minor"/>
    </font>
    <font>
      <sz val="11"/>
      <color theme="11"/>
      <name val="Calibri"/>
      <family val="2"/>
      <scheme val="minor"/>
    </font>
    <font>
      <b/>
      <sz val="11"/>
      <color theme="3"/>
      <name val="Century Gothic"/>
      <family val="2"/>
      <scheme val="major"/>
    </font>
    <font>
      <b/>
      <sz val="11"/>
      <color theme="1"/>
      <name val="Century Gothic"/>
      <family val="2"/>
      <scheme val="major"/>
    </font>
    <font>
      <sz val="11"/>
      <color theme="1"/>
      <name val="Calibri"/>
      <family val="2"/>
      <scheme val="minor"/>
    </font>
    <font>
      <b/>
      <sz val="11"/>
      <color theme="1"/>
      <name val="Calibri"/>
      <family val="2"/>
      <scheme val="minor"/>
    </font>
    <font>
      <b/>
      <sz val="16"/>
      <color rgb="FF00B050"/>
      <name val="Calibri"/>
      <family val="2"/>
      <scheme val="minor"/>
    </font>
    <font>
      <b/>
      <sz val="11"/>
      <color rgb="FF0070C0"/>
      <name val="Calibri"/>
      <family val="2"/>
      <scheme val="minor"/>
    </font>
    <font>
      <b/>
      <sz val="22"/>
      <color rgb="FF00B05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style="medium">
        <color theme="0"/>
      </left>
      <right style="medium">
        <color theme="0"/>
      </right>
      <top/>
      <bottom/>
      <diagonal/>
    </border>
    <border>
      <left/>
      <right style="thin">
        <color theme="0" tint="-0.14996795556505021"/>
      </right>
      <top style="thin">
        <color theme="0" tint="-0.14996795556505021"/>
      </top>
      <bottom style="thin">
        <color theme="1" tint="0.499984740745262"/>
      </bottom>
      <diagonal/>
    </border>
    <border>
      <left style="thin">
        <color theme="0" tint="-0.14996795556505021"/>
      </left>
      <right style="thin">
        <color theme="0" tint="-0.14996795556505021"/>
      </right>
      <top style="thin">
        <color theme="0" tint="-0.14996795556505021"/>
      </top>
      <bottom style="thin">
        <color theme="1" tint="0.499984740745262"/>
      </bottom>
      <diagonal/>
    </border>
    <border>
      <left style="thin">
        <color theme="0" tint="-0.14996795556505021"/>
      </left>
      <right/>
      <top style="thin">
        <color theme="0" tint="-0.14996795556505021"/>
      </top>
      <bottom style="thin">
        <color theme="1" tint="0.499984740745262"/>
      </bottom>
      <diagonal/>
    </border>
    <border>
      <left/>
      <right/>
      <top style="thin">
        <color theme="1" tint="0.499984740745262"/>
      </top>
      <bottom/>
      <diagonal/>
    </border>
    <border>
      <left/>
      <right/>
      <top style="thin">
        <color theme="0" tint="-0.14996795556505021"/>
      </top>
      <bottom/>
      <diagonal/>
    </border>
    <border>
      <left style="thin">
        <color theme="0" tint="-0.14993743705557422"/>
      </left>
      <right/>
      <top style="thin">
        <color theme="0" tint="-0.14996795556505021"/>
      </top>
      <bottom/>
      <diagonal/>
    </border>
    <border>
      <left/>
      <right/>
      <top style="thin">
        <color theme="0" tint="-0.14993743705557422"/>
      </top>
      <bottom/>
      <diagonal/>
    </border>
    <border>
      <left style="thin">
        <color theme="0" tint="-0.14993743705557422"/>
      </left>
      <right/>
      <top style="thin">
        <color theme="0" tint="-0.14993743705557422"/>
      </top>
      <bottom/>
      <diagonal/>
    </border>
    <border>
      <left/>
      <right/>
      <top style="thin">
        <color theme="0" tint="-0.14996795556505021"/>
      </top>
      <bottom style="thin">
        <color theme="1" tint="0.499984740745262"/>
      </bottom>
      <diagonal/>
    </border>
    <border>
      <left/>
      <right/>
      <top/>
      <bottom style="medium">
        <color indexed="64"/>
      </bottom>
      <diagonal/>
    </border>
  </borders>
  <cellStyleXfs count="14">
    <xf numFmtId="0" fontId="0" fillId="0" borderId="0"/>
    <xf numFmtId="0" fontId="2" fillId="0" borderId="0" applyNumberFormat="0" applyFill="0" applyBorder="0" applyAlignment="0" applyProtection="0"/>
    <xf numFmtId="0" fontId="3" fillId="3" borderId="1" applyNumberFormat="0" applyProtection="0">
      <alignment horizontal="center" vertical="center"/>
    </xf>
    <xf numFmtId="0" fontId="7" fillId="0" borderId="0" applyNumberFormat="0" applyFill="0" applyProtection="0">
      <alignment horizontal="left" indent="1"/>
    </xf>
    <xf numFmtId="4" fontId="7" fillId="0" borderId="0" applyFill="0" applyProtection="0">
      <alignment horizontal="right" indent="1"/>
    </xf>
    <xf numFmtId="0" fontId="6" fillId="2" borderId="0" applyNumberFormat="0" applyBorder="0" applyProtection="0">
      <alignment vertical="center" wrapText="1"/>
    </xf>
    <xf numFmtId="0" fontId="4" fillId="3" borderId="0" applyNumberFormat="0" applyBorder="0" applyAlignment="0" applyProtection="0"/>
    <xf numFmtId="0" fontId="5" fillId="3" borderId="0" applyNumberFormat="0" applyBorder="0" applyAlignment="0" applyProtection="0"/>
    <xf numFmtId="0" fontId="8" fillId="0" borderId="0">
      <alignment horizontal="left" wrapText="1" indent="1"/>
    </xf>
    <xf numFmtId="4" fontId="8" fillId="0" borderId="0">
      <alignment horizontal="right" indent="1"/>
    </xf>
    <xf numFmtId="164" fontId="8" fillId="0" borderId="0">
      <alignment horizontal="left" indent="1"/>
    </xf>
    <xf numFmtId="0" fontId="1" fillId="0" borderId="0">
      <alignment horizontal="left" vertical="center" wrapText="1" indent="6"/>
    </xf>
    <xf numFmtId="0" fontId="8" fillId="0" borderId="0">
      <alignment horizontal="left" vertical="center" wrapText="1" indent="3"/>
    </xf>
    <xf numFmtId="9" fontId="8" fillId="0" borderId="0" applyFont="0" applyFill="0" applyBorder="0" applyAlignment="0" applyProtection="0"/>
  </cellStyleXfs>
  <cellXfs count="49">
    <xf numFmtId="0" fontId="0" fillId="0" borderId="0" xfId="0"/>
    <xf numFmtId="0" fontId="2" fillId="0" borderId="0" xfId="1"/>
    <xf numFmtId="0" fontId="7" fillId="0" borderId="0" xfId="3" applyFill="1">
      <alignment horizontal="left" indent="1"/>
    </xf>
    <xf numFmtId="0" fontId="4" fillId="3" borderId="1" xfId="6" applyFill="1" applyBorder="1" applyAlignment="1">
      <alignment horizontal="center" vertical="center"/>
    </xf>
    <xf numFmtId="0" fontId="4" fillId="3" borderId="1" xfId="6" applyBorder="1" applyAlignment="1">
      <alignment horizontal="center" vertical="center"/>
    </xf>
    <xf numFmtId="0" fontId="7" fillId="0" borderId="2" xfId="0" applyFont="1" applyFill="1" applyBorder="1" applyAlignment="1">
      <alignment horizontal="left" indent="1"/>
    </xf>
    <xf numFmtId="4" fontId="7" fillId="0" borderId="3" xfId="0" applyNumberFormat="1" applyFont="1" applyFill="1" applyBorder="1" applyAlignment="1">
      <alignment horizontal="right" indent="1"/>
    </xf>
    <xf numFmtId="0" fontId="8" fillId="0" borderId="0" xfId="9" applyNumberFormat="1">
      <alignment horizontal="right" indent="1"/>
    </xf>
    <xf numFmtId="0" fontId="0" fillId="0" borderId="0" xfId="8" applyNumberFormat="1" applyFont="1">
      <alignment horizontal="left" wrapText="1" indent="1"/>
    </xf>
    <xf numFmtId="0" fontId="8" fillId="0" borderId="0" xfId="9" applyNumberFormat="1" applyFill="1">
      <alignment horizontal="right" indent="1"/>
    </xf>
    <xf numFmtId="0" fontId="0" fillId="0" borderId="0" xfId="8" applyNumberFormat="1" applyFont="1" applyFill="1">
      <alignment horizontal="left" wrapText="1" indent="1"/>
    </xf>
    <xf numFmtId="4" fontId="7" fillId="0" borderId="4" xfId="0" applyNumberFormat="1" applyFont="1" applyFill="1" applyBorder="1" applyAlignment="1">
      <alignment horizontal="right" indent="1"/>
    </xf>
    <xf numFmtId="0" fontId="0" fillId="4" borderId="0" xfId="0" applyFill="1"/>
    <xf numFmtId="4" fontId="8" fillId="0" borderId="0" xfId="9" applyNumberFormat="1" applyFill="1">
      <alignment horizontal="right" indent="1"/>
    </xf>
    <xf numFmtId="9" fontId="0" fillId="0" borderId="0" xfId="0" applyNumberFormat="1"/>
    <xf numFmtId="0" fontId="2" fillId="0" borderId="0" xfId="1"/>
    <xf numFmtId="0" fontId="7" fillId="0" borderId="0" xfId="0" applyFont="1"/>
    <xf numFmtId="14" fontId="0" fillId="0" borderId="0" xfId="0" applyNumberFormat="1"/>
    <xf numFmtId="4" fontId="8" fillId="0" borderId="0" xfId="9" applyNumberFormat="1">
      <alignment horizontal="right" indent="1"/>
    </xf>
    <xf numFmtId="0" fontId="9" fillId="0" borderId="4" xfId="0" applyFont="1" applyFill="1" applyBorder="1" applyAlignment="1">
      <alignment horizontal="left" indent="1"/>
    </xf>
    <xf numFmtId="0" fontId="7" fillId="0" borderId="5" xfId="3" applyNumberFormat="1" applyFont="1" applyFill="1" applyBorder="1" applyAlignment="1">
      <alignment horizontal="left" indent="1"/>
    </xf>
    <xf numFmtId="0" fontId="0" fillId="2" borderId="6" xfId="10" applyNumberFormat="1" applyFont="1" applyFill="1" applyBorder="1" applyAlignment="1">
      <alignment horizontal="left" indent="1"/>
    </xf>
    <xf numFmtId="0" fontId="0" fillId="0" borderId="7" xfId="8" applyNumberFormat="1" applyFont="1" applyFill="1" applyBorder="1" applyAlignment="1">
      <alignment horizontal="left" wrapText="1" indent="1"/>
    </xf>
    <xf numFmtId="0" fontId="0" fillId="2" borderId="7" xfId="9" applyNumberFormat="1" applyFont="1" applyFill="1" applyBorder="1" applyAlignment="1">
      <alignment horizontal="right" indent="1"/>
    </xf>
    <xf numFmtId="0" fontId="0" fillId="2" borderId="8" xfId="10" applyNumberFormat="1" applyFont="1" applyFill="1" applyBorder="1" applyAlignment="1">
      <alignment horizontal="left" indent="1"/>
    </xf>
    <xf numFmtId="0" fontId="0" fillId="0" borderId="9" xfId="8" applyNumberFormat="1" applyFont="1" applyFill="1" applyBorder="1" applyAlignment="1">
      <alignment horizontal="left" wrapText="1" indent="1"/>
    </xf>
    <xf numFmtId="0" fontId="0" fillId="2" borderId="9" xfId="9" applyNumberFormat="1" applyFont="1" applyFill="1" applyBorder="1" applyAlignment="1">
      <alignment horizontal="right" indent="1"/>
    </xf>
    <xf numFmtId="0" fontId="9" fillId="0" borderId="10" xfId="0" applyFont="1" applyFill="1" applyBorder="1" applyAlignment="1">
      <alignment horizontal="left" indent="1"/>
    </xf>
    <xf numFmtId="4" fontId="9" fillId="0" borderId="4" xfId="0" applyNumberFormat="1" applyFont="1" applyFill="1" applyBorder="1" applyAlignment="1">
      <alignment horizontal="right" indent="1"/>
    </xf>
    <xf numFmtId="0" fontId="11" fillId="4" borderId="0" xfId="0" applyFont="1" applyFill="1"/>
    <xf numFmtId="0" fontId="10" fillId="0" borderId="0" xfId="0" applyFont="1"/>
    <xf numFmtId="0" fontId="12" fillId="5" borderId="0" xfId="0" applyFont="1" applyFill="1"/>
    <xf numFmtId="0" fontId="0" fillId="5" borderId="0" xfId="0" applyFill="1"/>
    <xf numFmtId="0" fontId="7" fillId="0" borderId="0" xfId="3" applyNumberFormat="1" applyFont="1" applyFill="1" applyBorder="1" applyAlignment="1">
      <alignment horizontal="left" indent="1"/>
    </xf>
    <xf numFmtId="9" fontId="8" fillId="0" borderId="0" xfId="9" applyNumberFormat="1" applyFill="1">
      <alignment horizontal="right" indent="1"/>
    </xf>
    <xf numFmtId="10" fontId="8" fillId="0" borderId="0" xfId="9" applyNumberFormat="1" applyFill="1">
      <alignment horizontal="right" indent="1"/>
    </xf>
    <xf numFmtId="0" fontId="0" fillId="2" borderId="0" xfId="10" applyNumberFormat="1" applyFont="1" applyFill="1" applyBorder="1" applyAlignment="1">
      <alignment horizontal="left" indent="1"/>
    </xf>
    <xf numFmtId="0" fontId="0" fillId="0" borderId="0" xfId="8" applyNumberFormat="1" applyFont="1" applyFill="1" applyBorder="1" applyAlignment="1">
      <alignment horizontal="left" wrapText="1" indent="1"/>
    </xf>
    <xf numFmtId="0" fontId="9" fillId="0" borderId="0" xfId="9" applyNumberFormat="1" applyFont="1" applyFill="1">
      <alignment horizontal="right" indent="1"/>
    </xf>
    <xf numFmtId="0" fontId="7" fillId="0" borderId="0" xfId="0" applyFont="1" applyFill="1" applyBorder="1" applyAlignment="1">
      <alignment horizontal="left" indent="1"/>
    </xf>
    <xf numFmtId="4" fontId="7" fillId="0" borderId="0" xfId="0" applyNumberFormat="1" applyFont="1" applyFill="1" applyBorder="1" applyAlignment="1">
      <alignment horizontal="right" indent="1"/>
    </xf>
    <xf numFmtId="0" fontId="7" fillId="0" borderId="0" xfId="0" applyFont="1" applyFill="1" applyBorder="1" applyAlignment="1">
      <alignment horizontal="right" indent="1"/>
    </xf>
    <xf numFmtId="9" fontId="8" fillId="0" borderId="0" xfId="13" applyFill="1" applyAlignment="1">
      <alignment horizontal="right" indent="1"/>
    </xf>
    <xf numFmtId="0" fontId="0" fillId="0" borderId="11" xfId="8" applyNumberFormat="1" applyFont="1" applyFill="1" applyBorder="1">
      <alignment horizontal="left" wrapText="1" indent="1"/>
    </xf>
    <xf numFmtId="4" fontId="8" fillId="0" borderId="11" xfId="9" applyNumberFormat="1" applyFill="1" applyBorder="1">
      <alignment horizontal="right" indent="1"/>
    </xf>
    <xf numFmtId="0" fontId="8" fillId="0" borderId="11" xfId="9" applyNumberFormat="1" applyFill="1" applyBorder="1">
      <alignment horizontal="right" indent="1"/>
    </xf>
    <xf numFmtId="9" fontId="8" fillId="0" borderId="11" xfId="13" applyFill="1" applyBorder="1" applyAlignment="1">
      <alignment horizontal="right" indent="1"/>
    </xf>
    <xf numFmtId="9" fontId="0" fillId="0" borderId="0" xfId="13" applyFont="1" applyFill="1" applyAlignment="1">
      <alignment horizontal="right" indent="1"/>
    </xf>
    <xf numFmtId="0" fontId="2" fillId="0" borderId="0" xfId="1"/>
  </cellXfs>
  <cellStyles count="14">
    <cellStyle name="Followed Hyperlink" xfId="7"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6" builtinId="8" customBuiltin="1"/>
    <cellStyle name="Normal" xfId="0" builtinId="0" customBuiltin="1"/>
    <cellStyle name="Percent" xfId="13" builtinId="5"/>
    <cellStyle name="Table date" xfId="10" xr:uid="{00000000-0005-0000-0000-000007000000}"/>
    <cellStyle name="Table details" xfId="8" xr:uid="{00000000-0005-0000-0000-000008000000}"/>
    <cellStyle name="Table numbers" xfId="9" xr:uid="{00000000-0005-0000-0000-000009000000}"/>
    <cellStyle name="Tip text" xfId="12" xr:uid="{00000000-0005-0000-0000-00000A000000}"/>
    <cellStyle name="Tip text indented" xfId="11" xr:uid="{00000000-0005-0000-0000-00000B000000}"/>
    <cellStyle name="Title" xfId="1" builtinId="15" customBuiltin="1"/>
  </cellStyles>
  <dxfs count="68">
    <dxf>
      <font>
        <b/>
        <i val="0"/>
        <strike val="0"/>
        <condense val="0"/>
        <extend val="0"/>
        <outline val="0"/>
        <shadow val="0"/>
        <u val="none"/>
        <vertAlign val="baseline"/>
        <sz val="11"/>
        <color theme="1"/>
        <name val="Century Gothic"/>
        <family val="2"/>
        <scheme val="maj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4" formatCode="#,##0.00"/>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4" formatCode="#,##0.00"/>
    </dxf>
    <dxf>
      <font>
        <b/>
        <i val="0"/>
        <strike val="0"/>
        <condense val="0"/>
        <extend val="0"/>
        <outline val="0"/>
        <shadow val="0"/>
        <u val="none"/>
        <vertAlign val="baseline"/>
        <sz val="11"/>
        <color theme="1"/>
        <name val="Century Gothic"/>
        <family val="2"/>
        <scheme val="maj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0" formatCode="General"/>
    </dxf>
    <dxf>
      <font>
        <b/>
        <i val="0"/>
        <strike val="0"/>
        <condense val="0"/>
        <extend val="0"/>
        <outline val="0"/>
        <shadow val="0"/>
        <u val="none"/>
        <vertAlign val="baseline"/>
        <sz val="11"/>
        <color theme="1"/>
        <name val="Century Gothic"/>
        <family val="2"/>
        <scheme val="major"/>
      </font>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4" formatCode="#,##0.00"/>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0" formatCode="General"/>
    </dxf>
    <dxf>
      <font>
        <b/>
        <i val="0"/>
        <strike val="0"/>
        <condense val="0"/>
        <extend val="0"/>
        <outline val="0"/>
        <shadow val="0"/>
        <u val="none"/>
        <vertAlign val="baseline"/>
        <sz val="11"/>
        <color theme="1"/>
        <name val="Century Gothic"/>
        <family val="2"/>
        <scheme val="major"/>
      </font>
      <numFmt numFmtId="4" formatCode="#,##0.00"/>
      <fill>
        <patternFill patternType="none">
          <fgColor indexed="64"/>
          <bgColor indexed="65"/>
        </patternFill>
      </fill>
      <alignment horizontal="right" vertical="bottom" textRotation="0" wrapText="0" indent="1" justifyLastLine="0" shrinkToFit="0" readingOrder="0"/>
      <border diagonalUp="0" diagonalDown="0" outline="0">
        <left/>
        <right/>
        <top/>
        <bottom/>
      </border>
    </dxf>
    <dxf>
      <numFmt numFmtId="4" formatCode="#,##0.00"/>
    </dxf>
    <dxf>
      <font>
        <b/>
        <i val="0"/>
        <strike val="0"/>
        <condense val="0"/>
        <extend val="0"/>
        <outline val="0"/>
        <shadow val="0"/>
        <u val="none"/>
        <vertAlign val="baseline"/>
        <sz val="11"/>
        <color theme="1"/>
        <name val="Century Gothic"/>
        <family val="2"/>
        <scheme val="maj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0" formatCode="General"/>
    </dxf>
    <dxf>
      <fill>
        <patternFill>
          <bgColor theme="0" tint="-4.9989318521683403E-2"/>
        </patternFill>
      </fill>
    </dxf>
    <dxf>
      <fill>
        <patternFill patternType="none">
          <bgColor auto="1"/>
        </patternFill>
      </fill>
    </dxf>
    <dxf>
      <fill>
        <patternFill>
          <bgColor theme="0" tint="-4.9989318521683403E-2"/>
        </patternFill>
      </fill>
    </dxf>
    <dxf>
      <font>
        <b/>
        <i val="0"/>
        <color theme="1"/>
      </font>
      <fill>
        <patternFill patternType="none">
          <bgColor auto="1"/>
        </patternFill>
      </fill>
      <border>
        <left/>
        <right/>
        <top style="thin">
          <color theme="0" tint="-0.14996795556505021"/>
        </top>
        <bottom style="thin">
          <color theme="1" tint="0.499984740745262"/>
        </bottom>
        <vertical style="thin">
          <color theme="0" tint="-0.14996795556505021"/>
        </vertical>
        <horizontal/>
      </border>
    </dxf>
    <dxf>
      <font>
        <b/>
        <i val="0"/>
        <color theme="1"/>
      </font>
      <fill>
        <patternFill patternType="none">
          <bgColor auto="1"/>
        </patternFill>
      </fill>
      <border>
        <left/>
        <right/>
        <top style="thin">
          <color theme="1" tint="0.499984740745262"/>
        </top>
        <bottom style="thin">
          <color theme="0" tint="-0.14996795556505021"/>
        </bottom>
        <vertical/>
        <horizontal/>
      </border>
    </dxf>
    <dxf>
      <font>
        <b val="0"/>
        <i val="0"/>
        <color theme="1"/>
      </font>
      <fill>
        <patternFill patternType="none">
          <bgColor auto="1"/>
        </patternFill>
      </fill>
      <border diagonalUp="1" diagonalDown="0">
        <left/>
        <right/>
        <top/>
        <bottom/>
        <diagonal style="thin">
          <color theme="0" tint="-0.14993743705557422"/>
        </diagonal>
        <vertical style="thin">
          <color theme="0" tint="-0.14993743705557422"/>
        </vertical>
        <horizontal style="thin">
          <color theme="0" tint="-0.14993743705557422"/>
        </horizontal>
      </border>
    </dxf>
    <dxf>
      <font>
        <b/>
        <color theme="1"/>
      </font>
      <border>
        <bottom style="thin">
          <color theme="9"/>
        </bottom>
        <vertical/>
        <horizontal/>
      </border>
    </dxf>
    <dxf>
      <font>
        <color theme="1"/>
      </font>
      <border>
        <left/>
        <right/>
        <top/>
        <bottom/>
        <vertical/>
        <horizontal/>
      </border>
    </dxf>
  </dxfs>
  <tableStyles count="2" defaultTableStyle="TableStyleMedium2" defaultPivotStyle="PivotStyleLight16">
    <tableStyle name="styleCustomSlicer" pivot="0" table="0" count="10" xr9:uid="{00000000-0011-0000-FFFF-FFFF00000000}">
      <tableStyleElement type="wholeTable" dxfId="67"/>
      <tableStyleElement type="headerRow" dxfId="66"/>
    </tableStyle>
    <tableStyle name="Summary Table" pivot="0" count="6" xr9:uid="{00000000-0011-0000-FFFF-FFFF01000000}">
      <tableStyleElement type="wholeTable" dxfId="65"/>
      <tableStyleElement type="headerRow" dxfId="64"/>
      <tableStyleElement type="totalRow" dxfId="63"/>
      <tableStyleElement type="firstColumn" dxfId="62"/>
      <tableStyleElement type="lastColumn" dxfId="61"/>
      <tableStyleElement type="firstColumnStripe" dxfId="60"/>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eCustom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6244608871128"/>
          <c:y val="3.252380841674167E-2"/>
          <c:w val="0.66337666020390662"/>
          <c:h val="0.93081834948977171"/>
        </c:manualLayout>
      </c:layout>
      <c:barChart>
        <c:barDir val="col"/>
        <c:grouping val="clustered"/>
        <c:varyColors val="0"/>
        <c:ser>
          <c:idx val="0"/>
          <c:order val="0"/>
          <c:tx>
            <c:strRef>
              <c:f>summary!$A$5</c:f>
              <c:strCache>
                <c:ptCount val="1"/>
                <c:pt idx="0">
                  <c:v>Owner Surrender</c:v>
                </c:pt>
              </c:strCache>
            </c:strRef>
          </c:tx>
          <c:spPr>
            <a:solidFill>
              <a:schemeClr val="accent6"/>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summary!$B$5:$O$5</c15:sqref>
                  </c15:fullRef>
                </c:ext>
              </c:extLst>
              <c:f>(summary!$B$5:$M$5,summary!$O$5)</c:f>
              <c:numCache>
                <c:formatCode>General</c:formatCode>
                <c:ptCount val="13"/>
                <c:pt idx="0">
                  <c:v>39</c:v>
                </c:pt>
                <c:pt idx="1">
                  <c:v>48</c:v>
                </c:pt>
                <c:pt idx="2">
                  <c:v>36</c:v>
                </c:pt>
                <c:pt idx="3">
                  <c:v>29</c:v>
                </c:pt>
                <c:pt idx="4">
                  <c:v>35</c:v>
                </c:pt>
                <c:pt idx="5">
                  <c:v>39</c:v>
                </c:pt>
                <c:pt idx="6">
                  <c:v>42</c:v>
                </c:pt>
                <c:pt idx="7">
                  <c:v>48</c:v>
                </c:pt>
                <c:pt idx="8">
                  <c:v>62</c:v>
                </c:pt>
                <c:pt idx="9">
                  <c:v>36</c:v>
                </c:pt>
                <c:pt idx="10">
                  <c:v>31</c:v>
                </c:pt>
                <c:pt idx="11">
                  <c:v>46</c:v>
                </c:pt>
                <c:pt idx="12" formatCode="0%">
                  <c:v>0.14000000000000001</c:v>
                </c:pt>
              </c:numCache>
            </c:numRef>
          </c:val>
          <c:extLst>
            <c:ext xmlns:c16="http://schemas.microsoft.com/office/drawing/2014/chart" uri="{C3380CC4-5D6E-409C-BE32-E72D297353CC}">
              <c16:uniqueId val="{00000000-DFD0-4528-AE8C-51B058EA99EB}"/>
            </c:ext>
          </c:extLst>
        </c:ser>
        <c:ser>
          <c:idx val="1"/>
          <c:order val="1"/>
          <c:tx>
            <c:strRef>
              <c:f>summary!$A$6</c:f>
              <c:strCache>
                <c:ptCount val="1"/>
                <c:pt idx="0">
                  <c:v>Animal Control</c:v>
                </c:pt>
              </c:strCache>
            </c:strRef>
          </c:tx>
          <c:spPr>
            <a:solidFill>
              <a:schemeClr val="accent5"/>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summary!$B$6:$O$6</c15:sqref>
                  </c15:fullRef>
                </c:ext>
              </c:extLst>
              <c:f>(summary!$B$6:$M$6,summary!$O$6)</c:f>
              <c:numCache>
                <c:formatCode>General</c:formatCode>
                <c:ptCount val="13"/>
                <c:pt idx="0">
                  <c:v>110</c:v>
                </c:pt>
                <c:pt idx="1">
                  <c:v>79</c:v>
                </c:pt>
                <c:pt idx="2">
                  <c:v>128</c:v>
                </c:pt>
                <c:pt idx="3">
                  <c:v>126</c:v>
                </c:pt>
                <c:pt idx="4">
                  <c:v>141</c:v>
                </c:pt>
                <c:pt idx="5">
                  <c:v>113</c:v>
                </c:pt>
                <c:pt idx="6">
                  <c:v>139</c:v>
                </c:pt>
                <c:pt idx="7">
                  <c:v>126</c:v>
                </c:pt>
                <c:pt idx="8">
                  <c:v>92</c:v>
                </c:pt>
                <c:pt idx="9">
                  <c:v>148</c:v>
                </c:pt>
                <c:pt idx="10">
                  <c:v>89</c:v>
                </c:pt>
                <c:pt idx="11">
                  <c:v>96</c:v>
                </c:pt>
                <c:pt idx="12" formatCode="0%">
                  <c:v>0.41</c:v>
                </c:pt>
              </c:numCache>
            </c:numRef>
          </c:val>
          <c:extLst>
            <c:ext xmlns:c16="http://schemas.microsoft.com/office/drawing/2014/chart" uri="{C3380CC4-5D6E-409C-BE32-E72D297353CC}">
              <c16:uniqueId val="{00000001-DFD0-4528-AE8C-51B058EA99EB}"/>
            </c:ext>
          </c:extLst>
        </c:ser>
        <c:ser>
          <c:idx val="2"/>
          <c:order val="2"/>
          <c:tx>
            <c:strRef>
              <c:f>summary!$A$7</c:f>
              <c:strCache>
                <c:ptCount val="1"/>
                <c:pt idx="0">
                  <c:v>Return Adoption</c:v>
                </c:pt>
              </c:strCache>
            </c:strRef>
          </c:tx>
          <c:spPr>
            <a:solidFill>
              <a:schemeClr val="accent4"/>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summary!$B$7:$O$7</c15:sqref>
                  </c15:fullRef>
                </c:ext>
              </c:extLst>
              <c:f>(summary!$B$7:$M$7,summary!$O$7)</c:f>
              <c:numCache>
                <c:formatCode>General</c:formatCode>
                <c:ptCount val="13"/>
                <c:pt idx="0">
                  <c:v>5</c:v>
                </c:pt>
                <c:pt idx="1">
                  <c:v>9</c:v>
                </c:pt>
                <c:pt idx="2">
                  <c:v>5</c:v>
                </c:pt>
                <c:pt idx="3">
                  <c:v>4</c:v>
                </c:pt>
                <c:pt idx="4">
                  <c:v>3</c:v>
                </c:pt>
                <c:pt idx="5">
                  <c:v>4</c:v>
                </c:pt>
                <c:pt idx="6">
                  <c:v>4</c:v>
                </c:pt>
                <c:pt idx="7">
                  <c:v>6</c:v>
                </c:pt>
                <c:pt idx="8">
                  <c:v>1</c:v>
                </c:pt>
                <c:pt idx="9">
                  <c:v>3</c:v>
                </c:pt>
                <c:pt idx="10">
                  <c:v>2</c:v>
                </c:pt>
                <c:pt idx="11">
                  <c:v>5</c:v>
                </c:pt>
                <c:pt idx="12" formatCode="0%">
                  <c:v>0.01</c:v>
                </c:pt>
              </c:numCache>
            </c:numRef>
          </c:val>
          <c:extLst>
            <c:ext xmlns:c16="http://schemas.microsoft.com/office/drawing/2014/chart" uri="{C3380CC4-5D6E-409C-BE32-E72D297353CC}">
              <c16:uniqueId val="{00000002-DFD0-4528-AE8C-51B058EA99EB}"/>
            </c:ext>
          </c:extLst>
        </c:ser>
        <c:ser>
          <c:idx val="3"/>
          <c:order val="3"/>
          <c:tx>
            <c:strRef>
              <c:f>summary!$A$8</c:f>
              <c:strCache>
                <c:ptCount val="1"/>
                <c:pt idx="0">
                  <c:v>Front Desk</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summary!$B$8:$O$8</c15:sqref>
                  </c15:fullRef>
                </c:ext>
              </c:extLst>
              <c:f>(summary!$B$8:$M$8,summary!$O$8)</c:f>
              <c:numCache>
                <c:formatCode>General</c:formatCode>
                <c:ptCount val="13"/>
                <c:pt idx="0">
                  <c:v>102</c:v>
                </c:pt>
                <c:pt idx="1">
                  <c:v>79</c:v>
                </c:pt>
                <c:pt idx="2">
                  <c:v>102</c:v>
                </c:pt>
                <c:pt idx="3">
                  <c:v>154</c:v>
                </c:pt>
                <c:pt idx="4">
                  <c:v>185</c:v>
                </c:pt>
                <c:pt idx="5">
                  <c:v>112</c:v>
                </c:pt>
                <c:pt idx="6">
                  <c:v>154</c:v>
                </c:pt>
                <c:pt idx="7">
                  <c:v>158</c:v>
                </c:pt>
                <c:pt idx="8">
                  <c:v>123</c:v>
                </c:pt>
                <c:pt idx="9">
                  <c:v>121</c:v>
                </c:pt>
                <c:pt idx="10">
                  <c:v>101</c:v>
                </c:pt>
                <c:pt idx="11">
                  <c:v>99</c:v>
                </c:pt>
                <c:pt idx="12" formatCode="0%">
                  <c:v>0.44</c:v>
                </c:pt>
              </c:numCache>
            </c:numRef>
          </c:val>
          <c:extLst>
            <c:ext xmlns:c16="http://schemas.microsoft.com/office/drawing/2014/chart" uri="{C3380CC4-5D6E-409C-BE32-E72D297353CC}">
              <c16:uniqueId val="{00000000-6E1C-487B-951E-0C1ADDEF8EF5}"/>
            </c:ext>
          </c:extLst>
        </c:ser>
        <c:ser>
          <c:idx val="4"/>
          <c:order val="4"/>
          <c:tx>
            <c:strRef>
              <c:f>summary!$A$9</c:f>
              <c:strCache>
                <c:ptCount val="1"/>
                <c:pt idx="0">
                  <c:v>Adopted</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summary!$B$9:$O$9</c15:sqref>
                  </c15:fullRef>
                </c:ext>
              </c:extLst>
              <c:f>(summary!$B$9:$M$9,summary!$O$9)</c:f>
              <c:numCache>
                <c:formatCode>General</c:formatCode>
                <c:ptCount val="13"/>
                <c:pt idx="0">
                  <c:v>29</c:v>
                </c:pt>
                <c:pt idx="1">
                  <c:v>24</c:v>
                </c:pt>
                <c:pt idx="2">
                  <c:v>24</c:v>
                </c:pt>
                <c:pt idx="3">
                  <c:v>30</c:v>
                </c:pt>
                <c:pt idx="4">
                  <c:v>41</c:v>
                </c:pt>
                <c:pt idx="5">
                  <c:v>25</c:v>
                </c:pt>
                <c:pt idx="6">
                  <c:v>23</c:v>
                </c:pt>
                <c:pt idx="7">
                  <c:v>54</c:v>
                </c:pt>
                <c:pt idx="8">
                  <c:v>33</c:v>
                </c:pt>
                <c:pt idx="9">
                  <c:v>34</c:v>
                </c:pt>
                <c:pt idx="10">
                  <c:v>26</c:v>
                </c:pt>
                <c:pt idx="11">
                  <c:v>27</c:v>
                </c:pt>
                <c:pt idx="12" formatCode="0%">
                  <c:v>0.11</c:v>
                </c:pt>
              </c:numCache>
            </c:numRef>
          </c:val>
          <c:extLst>
            <c:ext xmlns:c16="http://schemas.microsoft.com/office/drawing/2014/chart" uri="{C3380CC4-5D6E-409C-BE32-E72D297353CC}">
              <c16:uniqueId val="{00000001-6E1C-487B-951E-0C1ADDEF8EF5}"/>
            </c:ext>
          </c:extLst>
        </c:ser>
        <c:ser>
          <c:idx val="5"/>
          <c:order val="5"/>
          <c:tx>
            <c:strRef>
              <c:f>summary!$A$10</c:f>
              <c:strCache>
                <c:ptCount val="1"/>
                <c:pt idx="0">
                  <c:v>Euthanized</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summary!$B$10:$O$10</c15:sqref>
                  </c15:fullRef>
                </c:ext>
              </c:extLst>
              <c:f>(summary!$B$10:$M$10,summary!$O$10)</c:f>
              <c:numCache>
                <c:formatCode>General</c:formatCode>
                <c:ptCount val="13"/>
                <c:pt idx="0">
                  <c:v>90</c:v>
                </c:pt>
                <c:pt idx="1">
                  <c:v>38</c:v>
                </c:pt>
                <c:pt idx="2">
                  <c:v>60</c:v>
                </c:pt>
                <c:pt idx="3">
                  <c:v>81</c:v>
                </c:pt>
                <c:pt idx="4">
                  <c:v>111</c:v>
                </c:pt>
                <c:pt idx="5">
                  <c:v>84</c:v>
                </c:pt>
                <c:pt idx="6">
                  <c:v>106</c:v>
                </c:pt>
                <c:pt idx="7">
                  <c:v>89</c:v>
                </c:pt>
                <c:pt idx="8">
                  <c:v>49</c:v>
                </c:pt>
                <c:pt idx="9">
                  <c:v>62</c:v>
                </c:pt>
                <c:pt idx="10">
                  <c:v>44</c:v>
                </c:pt>
                <c:pt idx="11">
                  <c:v>44</c:v>
                </c:pt>
                <c:pt idx="12" formatCode="0%">
                  <c:v>0.25</c:v>
                </c:pt>
              </c:numCache>
            </c:numRef>
          </c:val>
          <c:extLst>
            <c:ext xmlns:c16="http://schemas.microsoft.com/office/drawing/2014/chart" uri="{C3380CC4-5D6E-409C-BE32-E72D297353CC}">
              <c16:uniqueId val="{00000002-6E1C-487B-951E-0C1ADDEF8EF5}"/>
            </c:ext>
          </c:extLst>
        </c:ser>
        <c:ser>
          <c:idx val="6"/>
          <c:order val="6"/>
          <c:tx>
            <c:strRef>
              <c:f>summary!$A$11</c:f>
              <c:strCache>
                <c:ptCount val="1"/>
                <c:pt idx="0">
                  <c:v>Transfer Out</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summary!$B$11:$O$11</c15:sqref>
                  </c15:fullRef>
                </c:ext>
              </c:extLst>
              <c:f>(summary!$B$11:$M$11,summary!$O$11)</c:f>
              <c:numCache>
                <c:formatCode>General</c:formatCode>
                <c:ptCount val="13"/>
                <c:pt idx="0">
                  <c:v>56</c:v>
                </c:pt>
                <c:pt idx="1">
                  <c:v>52</c:v>
                </c:pt>
                <c:pt idx="2">
                  <c:v>77</c:v>
                </c:pt>
                <c:pt idx="3">
                  <c:v>67</c:v>
                </c:pt>
                <c:pt idx="4">
                  <c:v>56</c:v>
                </c:pt>
                <c:pt idx="5">
                  <c:v>34</c:v>
                </c:pt>
                <c:pt idx="6">
                  <c:v>49</c:v>
                </c:pt>
                <c:pt idx="7">
                  <c:v>43</c:v>
                </c:pt>
                <c:pt idx="8">
                  <c:v>77</c:v>
                </c:pt>
                <c:pt idx="9">
                  <c:v>63</c:v>
                </c:pt>
                <c:pt idx="10">
                  <c:v>39</c:v>
                </c:pt>
                <c:pt idx="11">
                  <c:v>44</c:v>
                </c:pt>
                <c:pt idx="12" formatCode="0%">
                  <c:v>0.19</c:v>
                </c:pt>
              </c:numCache>
            </c:numRef>
          </c:val>
          <c:extLst>
            <c:ext xmlns:c16="http://schemas.microsoft.com/office/drawing/2014/chart" uri="{C3380CC4-5D6E-409C-BE32-E72D297353CC}">
              <c16:uniqueId val="{00000003-6E1C-487B-951E-0C1ADDEF8EF5}"/>
            </c:ext>
          </c:extLst>
        </c:ser>
        <c:ser>
          <c:idx val="7"/>
          <c:order val="7"/>
          <c:tx>
            <c:strRef>
              <c:f>summary!$A$12</c:f>
              <c:strCache>
                <c:ptCount val="1"/>
                <c:pt idx="0">
                  <c:v>Owner Reclaimed</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summary!$B$12:$O$12</c15:sqref>
                  </c15:fullRef>
                </c:ext>
              </c:extLst>
              <c:f>(summary!$B$12:$M$12,summary!$O$12)</c:f>
              <c:numCache>
                <c:formatCode>General</c:formatCode>
                <c:ptCount val="13"/>
                <c:pt idx="0">
                  <c:v>41</c:v>
                </c:pt>
                <c:pt idx="1">
                  <c:v>52</c:v>
                </c:pt>
                <c:pt idx="2">
                  <c:v>69</c:v>
                </c:pt>
                <c:pt idx="3">
                  <c:v>68</c:v>
                </c:pt>
                <c:pt idx="4">
                  <c:v>63</c:v>
                </c:pt>
                <c:pt idx="5">
                  <c:v>47</c:v>
                </c:pt>
                <c:pt idx="6">
                  <c:v>48</c:v>
                </c:pt>
                <c:pt idx="7">
                  <c:v>62</c:v>
                </c:pt>
                <c:pt idx="8">
                  <c:v>24</c:v>
                </c:pt>
                <c:pt idx="9">
                  <c:v>55</c:v>
                </c:pt>
                <c:pt idx="10">
                  <c:v>41</c:v>
                </c:pt>
                <c:pt idx="11">
                  <c:v>48</c:v>
                </c:pt>
                <c:pt idx="12" formatCode="0%">
                  <c:v>0.18</c:v>
                </c:pt>
              </c:numCache>
            </c:numRef>
          </c:val>
          <c:extLst>
            <c:ext xmlns:c16="http://schemas.microsoft.com/office/drawing/2014/chart" uri="{C3380CC4-5D6E-409C-BE32-E72D297353CC}">
              <c16:uniqueId val="{00000004-6E1C-487B-951E-0C1ADDEF8EF5}"/>
            </c:ext>
          </c:extLst>
        </c:ser>
        <c:ser>
          <c:idx val="8"/>
          <c:order val="8"/>
          <c:tx>
            <c:strRef>
              <c:f>summary!$A$13</c:f>
              <c:strCache>
                <c:ptCount val="1"/>
                <c:pt idx="0">
                  <c:v>DOA</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summary!$B$13:$O$13</c15:sqref>
                  </c15:fullRef>
                </c:ext>
              </c:extLst>
              <c:f>(summary!$B$13:$M$13,summary!$O$13)</c:f>
              <c:numCache>
                <c:formatCode>General</c:formatCode>
                <c:ptCount val="13"/>
                <c:pt idx="0">
                  <c:v>0</c:v>
                </c:pt>
                <c:pt idx="1">
                  <c:v>0</c:v>
                </c:pt>
                <c:pt idx="2">
                  <c:v>0</c:v>
                </c:pt>
                <c:pt idx="3">
                  <c:v>1</c:v>
                </c:pt>
                <c:pt idx="4">
                  <c:v>2</c:v>
                </c:pt>
                <c:pt idx="5">
                  <c:v>2</c:v>
                </c:pt>
                <c:pt idx="6">
                  <c:v>1</c:v>
                </c:pt>
                <c:pt idx="7">
                  <c:v>2</c:v>
                </c:pt>
                <c:pt idx="8">
                  <c:v>1</c:v>
                </c:pt>
                <c:pt idx="9">
                  <c:v>4</c:v>
                </c:pt>
                <c:pt idx="10">
                  <c:v>0</c:v>
                </c:pt>
                <c:pt idx="11">
                  <c:v>1</c:v>
                </c:pt>
                <c:pt idx="12" formatCode="0.00%">
                  <c:v>0.01</c:v>
                </c:pt>
              </c:numCache>
            </c:numRef>
          </c:val>
          <c:extLst>
            <c:ext xmlns:c16="http://schemas.microsoft.com/office/drawing/2014/chart" uri="{C3380CC4-5D6E-409C-BE32-E72D297353CC}">
              <c16:uniqueId val="{00000005-6E1C-487B-951E-0C1ADDEF8EF5}"/>
            </c:ext>
          </c:extLst>
        </c:ser>
        <c:ser>
          <c:idx val="9"/>
          <c:order val="9"/>
          <c:tx>
            <c:strRef>
              <c:f>summary!$A$14</c:f>
              <c:strCache>
                <c:ptCount val="1"/>
                <c:pt idx="0">
                  <c:v>Feral Euthanasia</c:v>
                </c:pt>
              </c:strCache>
            </c:strRef>
          </c:tx>
          <c:spPr>
            <a:solidFill>
              <a:schemeClr val="accent6">
                <a:lumMod val="8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summary!$B$14:$O$14</c15:sqref>
                  </c15:fullRef>
                </c:ext>
              </c:extLst>
              <c:f>(summary!$B$14:$M$14,summary!$O$14)</c:f>
              <c:numCache>
                <c:formatCode>General</c:formatCode>
                <c:ptCount val="13"/>
                <c:pt idx="0" formatCode="#,##0.00">
                  <c:v>13</c:v>
                </c:pt>
                <c:pt idx="1">
                  <c:v>27</c:v>
                </c:pt>
                <c:pt idx="2">
                  <c:v>19</c:v>
                </c:pt>
                <c:pt idx="3">
                  <c:v>46</c:v>
                </c:pt>
                <c:pt idx="4">
                  <c:v>69</c:v>
                </c:pt>
                <c:pt idx="5">
                  <c:v>56</c:v>
                </c:pt>
                <c:pt idx="6">
                  <c:v>89</c:v>
                </c:pt>
                <c:pt idx="7">
                  <c:v>65</c:v>
                </c:pt>
                <c:pt idx="8">
                  <c:v>49</c:v>
                </c:pt>
                <c:pt idx="9">
                  <c:v>66</c:v>
                </c:pt>
                <c:pt idx="10">
                  <c:v>54</c:v>
                </c:pt>
                <c:pt idx="11">
                  <c:v>13</c:v>
                </c:pt>
                <c:pt idx="12" formatCode="0%">
                  <c:v>0.17</c:v>
                </c:pt>
              </c:numCache>
            </c:numRef>
          </c:val>
          <c:extLst>
            <c:ext xmlns:c16="http://schemas.microsoft.com/office/drawing/2014/chart" uri="{C3380CC4-5D6E-409C-BE32-E72D297353CC}">
              <c16:uniqueId val="{00000000-5491-46A7-84BD-29174E9C2DA4}"/>
            </c:ext>
          </c:extLst>
        </c:ser>
        <c:ser>
          <c:idx val="10"/>
          <c:order val="10"/>
          <c:tx>
            <c:strRef>
              <c:f>summary!$A$15</c:f>
              <c:strCache>
                <c:ptCount val="1"/>
                <c:pt idx="0">
                  <c:v>Owner Request Euthanasia</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summary!$B$15:$O$15</c15:sqref>
                  </c15:fullRef>
                </c:ext>
              </c:extLst>
              <c:f>(summary!$B$15:$M$15,summary!$O$15)</c:f>
              <c:numCache>
                <c:formatCode>General</c:formatCode>
                <c:ptCount val="13"/>
                <c:pt idx="0" formatCode="#,##0.00">
                  <c:v>27</c:v>
                </c:pt>
                <c:pt idx="1">
                  <c:v>22</c:v>
                </c:pt>
                <c:pt idx="2">
                  <c:v>22</c:v>
                </c:pt>
                <c:pt idx="3">
                  <c:v>20</c:v>
                </c:pt>
                <c:pt idx="4">
                  <c:v>22</c:v>
                </c:pt>
                <c:pt idx="5">
                  <c:v>20</c:v>
                </c:pt>
                <c:pt idx="6">
                  <c:v>23</c:v>
                </c:pt>
                <c:pt idx="7">
                  <c:v>23</c:v>
                </c:pt>
                <c:pt idx="8">
                  <c:v>45</c:v>
                </c:pt>
                <c:pt idx="9">
                  <c:v>24</c:v>
                </c:pt>
                <c:pt idx="10">
                  <c:v>19</c:v>
                </c:pt>
                <c:pt idx="11">
                  <c:v>36</c:v>
                </c:pt>
                <c:pt idx="12" formatCode="0%">
                  <c:v>0.09</c:v>
                </c:pt>
              </c:numCache>
            </c:numRef>
          </c:val>
          <c:extLst>
            <c:ext xmlns:c16="http://schemas.microsoft.com/office/drawing/2014/chart" uri="{C3380CC4-5D6E-409C-BE32-E72D297353CC}">
              <c16:uniqueId val="{00000001-5491-46A7-84BD-29174E9C2DA4}"/>
            </c:ext>
          </c:extLst>
        </c:ser>
        <c:dLbls>
          <c:showLegendKey val="0"/>
          <c:showVal val="0"/>
          <c:showCatName val="0"/>
          <c:showSerName val="0"/>
          <c:showPercent val="0"/>
          <c:showBubbleSize val="0"/>
        </c:dLbls>
        <c:gapWidth val="150"/>
        <c:axId val="266705264"/>
        <c:axId val="266711792"/>
      </c:barChart>
      <c:catAx>
        <c:axId val="266705264"/>
        <c:scaling>
          <c:orientation val="minMax"/>
        </c:scaling>
        <c:delete val="1"/>
        <c:axPos val="b"/>
        <c:majorGridlines>
          <c:spPr>
            <a:ln w="9525" cap="flat" cmpd="sng" algn="ctr">
              <a:solidFill>
                <a:schemeClr val="bg1">
                  <a:lumMod val="85000"/>
                </a:schemeClr>
              </a:solidFill>
              <a:prstDash val="solid"/>
              <a:round/>
            </a:ln>
            <a:effectLst/>
          </c:spPr>
        </c:majorGridlines>
        <c:numFmt formatCode="General" sourceLinked="0"/>
        <c:majorTickMark val="out"/>
        <c:minorTickMark val="none"/>
        <c:tickLblPos val="nextTo"/>
        <c:crossAx val="266711792"/>
        <c:crosses val="autoZero"/>
        <c:auto val="1"/>
        <c:lblAlgn val="ctr"/>
        <c:lblOffset val="100"/>
        <c:noMultiLvlLbl val="0"/>
      </c:catAx>
      <c:valAx>
        <c:axId val="266711792"/>
        <c:scaling>
          <c:orientation val="minMax"/>
        </c:scaling>
        <c:delete val="0"/>
        <c:axPos val="l"/>
        <c:majorGridlines>
          <c:spPr>
            <a:ln w="9525" cap="flat" cmpd="sng" algn="ctr">
              <a:solidFill>
                <a:schemeClr val="bg1">
                  <a:lumMod val="85000"/>
                  <a:alpha val="30000"/>
                </a:schemeClr>
              </a:solidFill>
              <a:prstDash val="solid"/>
              <a:round/>
            </a:ln>
            <a:effectLst/>
          </c:spPr>
        </c:majorGridlines>
        <c:numFmt formatCode="#,##0;;" sourceLinked="0"/>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66705264"/>
        <c:crosses val="autoZero"/>
        <c:crossBetween val="between"/>
      </c:valAx>
      <c:spPr>
        <a:noFill/>
        <a:ln>
          <a:noFill/>
        </a:ln>
        <a:effectLst/>
      </c:spPr>
    </c:plotArea>
    <c:legend>
      <c:legendPos val="tr"/>
      <c:layout>
        <c:manualLayout>
          <c:xMode val="edge"/>
          <c:yMode val="edge"/>
          <c:x val="0.86571588106102315"/>
          <c:y val="5.6239046947426458E-2"/>
          <c:w val="0.13338734354185627"/>
          <c:h val="0.88923011180278255"/>
        </c:manualLayout>
      </c:layout>
      <c:overlay val="0"/>
      <c:spPr>
        <a:noFill/>
        <a:ln>
          <a:noFill/>
        </a:ln>
        <a:effectLst/>
      </c:spPr>
      <c:txPr>
        <a:bodyPr rot="0" spcFirstLastPara="1" vertOverflow="ellipsis" vert="horz" wrap="square" anchor="ctr" anchorCtr="1"/>
        <a:lstStyle/>
        <a:p>
          <a:pPr>
            <a:defRPr sz="1100" b="0" i="0" u="none" strike="noStrike" kern="0" spc="-10" baseline="0">
              <a:solidFill>
                <a:schemeClr val="tx1"/>
              </a:solidFill>
              <a:latin typeface="+mj-lt"/>
              <a:ea typeface="+mn-ea"/>
              <a:cs typeface="+mn-cs"/>
            </a:defRPr>
          </a:pPr>
          <a:endParaRPr lang="en-US"/>
        </a:p>
      </c:txPr>
    </c:legend>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6244608871128"/>
          <c:y val="3.252380841674167E-2"/>
          <c:w val="0.66337666020390662"/>
          <c:h val="0.93081834948977171"/>
        </c:manualLayout>
      </c:layout>
      <c:barChart>
        <c:barDir val="col"/>
        <c:grouping val="clustered"/>
        <c:varyColors val="0"/>
        <c:ser>
          <c:idx val="0"/>
          <c:order val="0"/>
          <c:tx>
            <c:strRef>
              <c:f>summary!$A$5</c:f>
              <c:strCache>
                <c:ptCount val="1"/>
                <c:pt idx="0">
                  <c:v>Owner Surrender</c:v>
                </c:pt>
              </c:strCache>
            </c:strRef>
          </c:tx>
          <c:spPr>
            <a:solidFill>
              <a:schemeClr val="accent6"/>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summary!$B$5:$O$5</c15:sqref>
                  </c15:fullRef>
                </c:ext>
              </c:extLst>
              <c:f>(summary!$B$5:$M$5,summary!$O$5)</c:f>
              <c:numCache>
                <c:formatCode>General</c:formatCode>
                <c:ptCount val="13"/>
                <c:pt idx="0">
                  <c:v>39</c:v>
                </c:pt>
                <c:pt idx="1">
                  <c:v>48</c:v>
                </c:pt>
                <c:pt idx="2">
                  <c:v>36</c:v>
                </c:pt>
                <c:pt idx="3">
                  <c:v>29</c:v>
                </c:pt>
                <c:pt idx="4">
                  <c:v>35</c:v>
                </c:pt>
                <c:pt idx="5">
                  <c:v>39</c:v>
                </c:pt>
                <c:pt idx="6">
                  <c:v>42</c:v>
                </c:pt>
                <c:pt idx="7">
                  <c:v>48</c:v>
                </c:pt>
                <c:pt idx="8">
                  <c:v>62</c:v>
                </c:pt>
                <c:pt idx="9">
                  <c:v>36</c:v>
                </c:pt>
                <c:pt idx="10">
                  <c:v>31</c:v>
                </c:pt>
                <c:pt idx="11">
                  <c:v>46</c:v>
                </c:pt>
                <c:pt idx="12" formatCode="0%">
                  <c:v>0.14000000000000001</c:v>
                </c:pt>
              </c:numCache>
            </c:numRef>
          </c:val>
          <c:extLst>
            <c:ext xmlns:c16="http://schemas.microsoft.com/office/drawing/2014/chart" uri="{C3380CC4-5D6E-409C-BE32-E72D297353CC}">
              <c16:uniqueId val="{00000000-9C76-439D-81DF-39C816A6D98D}"/>
            </c:ext>
          </c:extLst>
        </c:ser>
        <c:ser>
          <c:idx val="1"/>
          <c:order val="1"/>
          <c:tx>
            <c:strRef>
              <c:f>summary!$A$6</c:f>
              <c:strCache>
                <c:ptCount val="1"/>
                <c:pt idx="0">
                  <c:v>Animal Control</c:v>
                </c:pt>
              </c:strCache>
            </c:strRef>
          </c:tx>
          <c:spPr>
            <a:solidFill>
              <a:schemeClr val="accent5"/>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summary!$B$6:$O$6</c15:sqref>
                  </c15:fullRef>
                </c:ext>
              </c:extLst>
              <c:f>(summary!$B$6:$M$6,summary!$O$6)</c:f>
              <c:numCache>
                <c:formatCode>General</c:formatCode>
                <c:ptCount val="13"/>
                <c:pt idx="0">
                  <c:v>110</c:v>
                </c:pt>
                <c:pt idx="1">
                  <c:v>79</c:v>
                </c:pt>
                <c:pt idx="2">
                  <c:v>128</c:v>
                </c:pt>
                <c:pt idx="3">
                  <c:v>126</c:v>
                </c:pt>
                <c:pt idx="4">
                  <c:v>141</c:v>
                </c:pt>
                <c:pt idx="5">
                  <c:v>113</c:v>
                </c:pt>
                <c:pt idx="6">
                  <c:v>139</c:v>
                </c:pt>
                <c:pt idx="7">
                  <c:v>126</c:v>
                </c:pt>
                <c:pt idx="8">
                  <c:v>92</c:v>
                </c:pt>
                <c:pt idx="9">
                  <c:v>148</c:v>
                </c:pt>
                <c:pt idx="10">
                  <c:v>89</c:v>
                </c:pt>
                <c:pt idx="11">
                  <c:v>96</c:v>
                </c:pt>
                <c:pt idx="12" formatCode="0%">
                  <c:v>0.41</c:v>
                </c:pt>
              </c:numCache>
            </c:numRef>
          </c:val>
          <c:extLst>
            <c:ext xmlns:c16="http://schemas.microsoft.com/office/drawing/2014/chart" uri="{C3380CC4-5D6E-409C-BE32-E72D297353CC}">
              <c16:uniqueId val="{00000001-9C76-439D-81DF-39C816A6D98D}"/>
            </c:ext>
          </c:extLst>
        </c:ser>
        <c:ser>
          <c:idx val="2"/>
          <c:order val="2"/>
          <c:tx>
            <c:strRef>
              <c:f>summary!$A$7</c:f>
              <c:strCache>
                <c:ptCount val="1"/>
                <c:pt idx="0">
                  <c:v>Return Adoption</c:v>
                </c:pt>
              </c:strCache>
            </c:strRef>
          </c:tx>
          <c:spPr>
            <a:solidFill>
              <a:schemeClr val="accent4"/>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summary!$B$7:$O$7</c15:sqref>
                  </c15:fullRef>
                </c:ext>
              </c:extLst>
              <c:f>(summary!$B$7:$M$7,summary!$O$7)</c:f>
              <c:numCache>
                <c:formatCode>General</c:formatCode>
                <c:ptCount val="13"/>
                <c:pt idx="0">
                  <c:v>5</c:v>
                </c:pt>
                <c:pt idx="1">
                  <c:v>9</c:v>
                </c:pt>
                <c:pt idx="2">
                  <c:v>5</c:v>
                </c:pt>
                <c:pt idx="3">
                  <c:v>4</c:v>
                </c:pt>
                <c:pt idx="4">
                  <c:v>3</c:v>
                </c:pt>
                <c:pt idx="5">
                  <c:v>4</c:v>
                </c:pt>
                <c:pt idx="6">
                  <c:v>4</c:v>
                </c:pt>
                <c:pt idx="7">
                  <c:v>6</c:v>
                </c:pt>
                <c:pt idx="8">
                  <c:v>1</c:v>
                </c:pt>
                <c:pt idx="9">
                  <c:v>3</c:v>
                </c:pt>
                <c:pt idx="10">
                  <c:v>2</c:v>
                </c:pt>
                <c:pt idx="11">
                  <c:v>5</c:v>
                </c:pt>
                <c:pt idx="12" formatCode="0%">
                  <c:v>0.01</c:v>
                </c:pt>
              </c:numCache>
            </c:numRef>
          </c:val>
          <c:extLst>
            <c:ext xmlns:c16="http://schemas.microsoft.com/office/drawing/2014/chart" uri="{C3380CC4-5D6E-409C-BE32-E72D297353CC}">
              <c16:uniqueId val="{00000002-9C76-439D-81DF-39C816A6D98D}"/>
            </c:ext>
          </c:extLst>
        </c:ser>
        <c:ser>
          <c:idx val="3"/>
          <c:order val="3"/>
          <c:tx>
            <c:strRef>
              <c:f>summary!$A$8</c:f>
              <c:strCache>
                <c:ptCount val="1"/>
                <c:pt idx="0">
                  <c:v>Front Desk</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summary!$B$8:$O$8</c15:sqref>
                  </c15:fullRef>
                </c:ext>
              </c:extLst>
              <c:f>(summary!$B$8:$M$8,summary!$O$8)</c:f>
              <c:numCache>
                <c:formatCode>General</c:formatCode>
                <c:ptCount val="13"/>
                <c:pt idx="0">
                  <c:v>102</c:v>
                </c:pt>
                <c:pt idx="1">
                  <c:v>79</c:v>
                </c:pt>
                <c:pt idx="2">
                  <c:v>102</c:v>
                </c:pt>
                <c:pt idx="3">
                  <c:v>154</c:v>
                </c:pt>
                <c:pt idx="4">
                  <c:v>185</c:v>
                </c:pt>
                <c:pt idx="5">
                  <c:v>112</c:v>
                </c:pt>
                <c:pt idx="6">
                  <c:v>154</c:v>
                </c:pt>
                <c:pt idx="7">
                  <c:v>158</c:v>
                </c:pt>
                <c:pt idx="8">
                  <c:v>123</c:v>
                </c:pt>
                <c:pt idx="9">
                  <c:v>121</c:v>
                </c:pt>
                <c:pt idx="10">
                  <c:v>101</c:v>
                </c:pt>
                <c:pt idx="11">
                  <c:v>99</c:v>
                </c:pt>
                <c:pt idx="12" formatCode="0%">
                  <c:v>0.44</c:v>
                </c:pt>
              </c:numCache>
            </c:numRef>
          </c:val>
          <c:extLst>
            <c:ext xmlns:c16="http://schemas.microsoft.com/office/drawing/2014/chart" uri="{C3380CC4-5D6E-409C-BE32-E72D297353CC}">
              <c16:uniqueId val="{00000003-9C76-439D-81DF-39C816A6D98D}"/>
            </c:ext>
          </c:extLst>
        </c:ser>
        <c:ser>
          <c:idx val="4"/>
          <c:order val="4"/>
          <c:tx>
            <c:strRef>
              <c:f>summary!$A$9</c:f>
              <c:strCache>
                <c:ptCount val="1"/>
                <c:pt idx="0">
                  <c:v>Adopted</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summary!$B$9:$O$9</c15:sqref>
                  </c15:fullRef>
                </c:ext>
              </c:extLst>
              <c:f>(summary!$B$9:$M$9,summary!$O$9)</c:f>
              <c:numCache>
                <c:formatCode>General</c:formatCode>
                <c:ptCount val="13"/>
                <c:pt idx="0">
                  <c:v>29</c:v>
                </c:pt>
                <c:pt idx="1">
                  <c:v>24</c:v>
                </c:pt>
                <c:pt idx="2">
                  <c:v>24</c:v>
                </c:pt>
                <c:pt idx="3">
                  <c:v>30</c:v>
                </c:pt>
                <c:pt idx="4">
                  <c:v>41</c:v>
                </c:pt>
                <c:pt idx="5">
                  <c:v>25</c:v>
                </c:pt>
                <c:pt idx="6">
                  <c:v>23</c:v>
                </c:pt>
                <c:pt idx="7">
                  <c:v>54</c:v>
                </c:pt>
                <c:pt idx="8">
                  <c:v>33</c:v>
                </c:pt>
                <c:pt idx="9">
                  <c:v>34</c:v>
                </c:pt>
                <c:pt idx="10">
                  <c:v>26</c:v>
                </c:pt>
                <c:pt idx="11">
                  <c:v>27</c:v>
                </c:pt>
                <c:pt idx="12" formatCode="0%">
                  <c:v>0.11</c:v>
                </c:pt>
              </c:numCache>
            </c:numRef>
          </c:val>
          <c:extLst>
            <c:ext xmlns:c16="http://schemas.microsoft.com/office/drawing/2014/chart" uri="{C3380CC4-5D6E-409C-BE32-E72D297353CC}">
              <c16:uniqueId val="{00000004-9C76-439D-81DF-39C816A6D98D}"/>
            </c:ext>
          </c:extLst>
        </c:ser>
        <c:ser>
          <c:idx val="5"/>
          <c:order val="5"/>
          <c:tx>
            <c:strRef>
              <c:f>summary!$A$10</c:f>
              <c:strCache>
                <c:ptCount val="1"/>
                <c:pt idx="0">
                  <c:v>Euthanized</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summary!$B$10:$O$10</c15:sqref>
                  </c15:fullRef>
                </c:ext>
              </c:extLst>
              <c:f>(summary!$B$10:$M$10,summary!$O$10)</c:f>
              <c:numCache>
                <c:formatCode>General</c:formatCode>
                <c:ptCount val="13"/>
                <c:pt idx="0">
                  <c:v>90</c:v>
                </c:pt>
                <c:pt idx="1">
                  <c:v>38</c:v>
                </c:pt>
                <c:pt idx="2">
                  <c:v>60</c:v>
                </c:pt>
                <c:pt idx="3">
                  <c:v>81</c:v>
                </c:pt>
                <c:pt idx="4">
                  <c:v>111</c:v>
                </c:pt>
                <c:pt idx="5">
                  <c:v>84</c:v>
                </c:pt>
                <c:pt idx="6">
                  <c:v>106</c:v>
                </c:pt>
                <c:pt idx="7">
                  <c:v>89</c:v>
                </c:pt>
                <c:pt idx="8">
                  <c:v>49</c:v>
                </c:pt>
                <c:pt idx="9">
                  <c:v>62</c:v>
                </c:pt>
                <c:pt idx="10">
                  <c:v>44</c:v>
                </c:pt>
                <c:pt idx="11">
                  <c:v>44</c:v>
                </c:pt>
                <c:pt idx="12" formatCode="0%">
                  <c:v>0.25</c:v>
                </c:pt>
              </c:numCache>
            </c:numRef>
          </c:val>
          <c:extLst>
            <c:ext xmlns:c16="http://schemas.microsoft.com/office/drawing/2014/chart" uri="{C3380CC4-5D6E-409C-BE32-E72D297353CC}">
              <c16:uniqueId val="{00000005-9C76-439D-81DF-39C816A6D98D}"/>
            </c:ext>
          </c:extLst>
        </c:ser>
        <c:ser>
          <c:idx val="6"/>
          <c:order val="6"/>
          <c:tx>
            <c:strRef>
              <c:f>summary!$A$11</c:f>
              <c:strCache>
                <c:ptCount val="1"/>
                <c:pt idx="0">
                  <c:v>Transfer Out</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summary!$B$11:$O$11</c15:sqref>
                  </c15:fullRef>
                </c:ext>
              </c:extLst>
              <c:f>(summary!$B$11:$M$11,summary!$O$11)</c:f>
              <c:numCache>
                <c:formatCode>General</c:formatCode>
                <c:ptCount val="13"/>
                <c:pt idx="0">
                  <c:v>56</c:v>
                </c:pt>
                <c:pt idx="1">
                  <c:v>52</c:v>
                </c:pt>
                <c:pt idx="2">
                  <c:v>77</c:v>
                </c:pt>
                <c:pt idx="3">
                  <c:v>67</c:v>
                </c:pt>
                <c:pt idx="4">
                  <c:v>56</c:v>
                </c:pt>
                <c:pt idx="5">
                  <c:v>34</c:v>
                </c:pt>
                <c:pt idx="6">
                  <c:v>49</c:v>
                </c:pt>
                <c:pt idx="7">
                  <c:v>43</c:v>
                </c:pt>
                <c:pt idx="8">
                  <c:v>77</c:v>
                </c:pt>
                <c:pt idx="9">
                  <c:v>63</c:v>
                </c:pt>
                <c:pt idx="10">
                  <c:v>39</c:v>
                </c:pt>
                <c:pt idx="11">
                  <c:v>44</c:v>
                </c:pt>
                <c:pt idx="12" formatCode="0%">
                  <c:v>0.19</c:v>
                </c:pt>
              </c:numCache>
            </c:numRef>
          </c:val>
          <c:extLst>
            <c:ext xmlns:c16="http://schemas.microsoft.com/office/drawing/2014/chart" uri="{C3380CC4-5D6E-409C-BE32-E72D297353CC}">
              <c16:uniqueId val="{00000006-9C76-439D-81DF-39C816A6D98D}"/>
            </c:ext>
          </c:extLst>
        </c:ser>
        <c:ser>
          <c:idx val="7"/>
          <c:order val="7"/>
          <c:tx>
            <c:strRef>
              <c:f>summary!$A$12</c:f>
              <c:strCache>
                <c:ptCount val="1"/>
                <c:pt idx="0">
                  <c:v>Owner Reclaimed</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summary!$B$12:$O$12</c15:sqref>
                  </c15:fullRef>
                </c:ext>
              </c:extLst>
              <c:f>(summary!$B$12:$M$12,summary!$O$12)</c:f>
              <c:numCache>
                <c:formatCode>General</c:formatCode>
                <c:ptCount val="13"/>
                <c:pt idx="0">
                  <c:v>41</c:v>
                </c:pt>
                <c:pt idx="1">
                  <c:v>52</c:v>
                </c:pt>
                <c:pt idx="2">
                  <c:v>69</c:v>
                </c:pt>
                <c:pt idx="3">
                  <c:v>68</c:v>
                </c:pt>
                <c:pt idx="4">
                  <c:v>63</c:v>
                </c:pt>
                <c:pt idx="5">
                  <c:v>47</c:v>
                </c:pt>
                <c:pt idx="6">
                  <c:v>48</c:v>
                </c:pt>
                <c:pt idx="7">
                  <c:v>62</c:v>
                </c:pt>
                <c:pt idx="8">
                  <c:v>24</c:v>
                </c:pt>
                <c:pt idx="9">
                  <c:v>55</c:v>
                </c:pt>
                <c:pt idx="10">
                  <c:v>41</c:v>
                </c:pt>
                <c:pt idx="11">
                  <c:v>48</c:v>
                </c:pt>
                <c:pt idx="12" formatCode="0%">
                  <c:v>0.18</c:v>
                </c:pt>
              </c:numCache>
            </c:numRef>
          </c:val>
          <c:extLst>
            <c:ext xmlns:c16="http://schemas.microsoft.com/office/drawing/2014/chart" uri="{C3380CC4-5D6E-409C-BE32-E72D297353CC}">
              <c16:uniqueId val="{00000007-9C76-439D-81DF-39C816A6D98D}"/>
            </c:ext>
          </c:extLst>
        </c:ser>
        <c:ser>
          <c:idx val="8"/>
          <c:order val="8"/>
          <c:tx>
            <c:strRef>
              <c:f>summary!$A$13</c:f>
              <c:strCache>
                <c:ptCount val="1"/>
                <c:pt idx="0">
                  <c:v>DOA</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summary!$B$13:$O$13</c15:sqref>
                  </c15:fullRef>
                </c:ext>
              </c:extLst>
              <c:f>(summary!$B$13:$M$13,summary!$O$13)</c:f>
              <c:numCache>
                <c:formatCode>General</c:formatCode>
                <c:ptCount val="13"/>
                <c:pt idx="0">
                  <c:v>0</c:v>
                </c:pt>
                <c:pt idx="1">
                  <c:v>0</c:v>
                </c:pt>
                <c:pt idx="2">
                  <c:v>0</c:v>
                </c:pt>
                <c:pt idx="3">
                  <c:v>1</c:v>
                </c:pt>
                <c:pt idx="4">
                  <c:v>2</c:v>
                </c:pt>
                <c:pt idx="5">
                  <c:v>2</c:v>
                </c:pt>
                <c:pt idx="6">
                  <c:v>1</c:v>
                </c:pt>
                <c:pt idx="7">
                  <c:v>2</c:v>
                </c:pt>
                <c:pt idx="8">
                  <c:v>1</c:v>
                </c:pt>
                <c:pt idx="9">
                  <c:v>4</c:v>
                </c:pt>
                <c:pt idx="10">
                  <c:v>0</c:v>
                </c:pt>
                <c:pt idx="11">
                  <c:v>1</c:v>
                </c:pt>
                <c:pt idx="12" formatCode="0.00%">
                  <c:v>0.01</c:v>
                </c:pt>
              </c:numCache>
            </c:numRef>
          </c:val>
          <c:extLst>
            <c:ext xmlns:c16="http://schemas.microsoft.com/office/drawing/2014/chart" uri="{C3380CC4-5D6E-409C-BE32-E72D297353CC}">
              <c16:uniqueId val="{00000008-9C76-439D-81DF-39C816A6D98D}"/>
            </c:ext>
          </c:extLst>
        </c:ser>
        <c:ser>
          <c:idx val="9"/>
          <c:order val="9"/>
          <c:tx>
            <c:strRef>
              <c:f>summary!$A$14</c:f>
              <c:strCache>
                <c:ptCount val="1"/>
                <c:pt idx="0">
                  <c:v>Feral Euthanasia</c:v>
                </c:pt>
              </c:strCache>
            </c:strRef>
          </c:tx>
          <c:spPr>
            <a:solidFill>
              <a:schemeClr val="accent6">
                <a:lumMod val="8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summary!$B$14:$O$14</c15:sqref>
                  </c15:fullRef>
                </c:ext>
              </c:extLst>
              <c:f>(summary!$B$14:$M$14,summary!$O$14)</c:f>
              <c:numCache>
                <c:formatCode>General</c:formatCode>
                <c:ptCount val="13"/>
                <c:pt idx="0" formatCode="#,##0.00">
                  <c:v>13</c:v>
                </c:pt>
                <c:pt idx="1">
                  <c:v>27</c:v>
                </c:pt>
                <c:pt idx="2">
                  <c:v>19</c:v>
                </c:pt>
                <c:pt idx="3">
                  <c:v>46</c:v>
                </c:pt>
                <c:pt idx="4">
                  <c:v>69</c:v>
                </c:pt>
                <c:pt idx="5">
                  <c:v>56</c:v>
                </c:pt>
                <c:pt idx="6">
                  <c:v>89</c:v>
                </c:pt>
                <c:pt idx="7">
                  <c:v>65</c:v>
                </c:pt>
                <c:pt idx="8">
                  <c:v>49</c:v>
                </c:pt>
                <c:pt idx="9">
                  <c:v>66</c:v>
                </c:pt>
                <c:pt idx="10">
                  <c:v>54</c:v>
                </c:pt>
                <c:pt idx="11">
                  <c:v>13</c:v>
                </c:pt>
                <c:pt idx="12" formatCode="0%">
                  <c:v>0.17</c:v>
                </c:pt>
              </c:numCache>
            </c:numRef>
          </c:val>
          <c:extLst>
            <c:ext xmlns:c16="http://schemas.microsoft.com/office/drawing/2014/chart" uri="{C3380CC4-5D6E-409C-BE32-E72D297353CC}">
              <c16:uniqueId val="{00000000-C58D-4FD9-82D8-DDFA815BDC87}"/>
            </c:ext>
          </c:extLst>
        </c:ser>
        <c:ser>
          <c:idx val="10"/>
          <c:order val="10"/>
          <c:tx>
            <c:strRef>
              <c:f>summary!$A$15</c:f>
              <c:strCache>
                <c:ptCount val="1"/>
                <c:pt idx="0">
                  <c:v>Owner Request Euthanasia</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summary!$B$4:$O$4</c15:sqref>
                  </c15:fullRef>
                </c:ext>
              </c:extLst>
              <c:f>(summary!$B$4:$M$4,summary!$O$4)</c:f>
              <c:strCache>
                <c:ptCount val="13"/>
                <c:pt idx="0">
                  <c:v>Jan</c:v>
                </c:pt>
                <c:pt idx="1">
                  <c:v>Feb</c:v>
                </c:pt>
                <c:pt idx="2">
                  <c:v>Mar</c:v>
                </c:pt>
                <c:pt idx="3">
                  <c:v>Apr</c:v>
                </c:pt>
                <c:pt idx="4">
                  <c:v>May</c:v>
                </c:pt>
                <c:pt idx="5">
                  <c:v>Jun</c:v>
                </c:pt>
                <c:pt idx="6">
                  <c:v>Jul</c:v>
                </c:pt>
                <c:pt idx="7">
                  <c:v>Aug</c:v>
                </c:pt>
                <c:pt idx="8">
                  <c:v>Sep</c:v>
                </c:pt>
                <c:pt idx="9">
                  <c:v>Oct</c:v>
                </c:pt>
                <c:pt idx="10">
                  <c:v>Nov</c:v>
                </c:pt>
                <c:pt idx="11">
                  <c:v>Dec</c:v>
                </c:pt>
                <c:pt idx="12">
                  <c:v>Column1</c:v>
                </c:pt>
              </c:strCache>
            </c:strRef>
          </c:cat>
          <c:val>
            <c:numRef>
              <c:extLst>
                <c:ext xmlns:c15="http://schemas.microsoft.com/office/drawing/2012/chart" uri="{02D57815-91ED-43cb-92C2-25804820EDAC}">
                  <c15:fullRef>
                    <c15:sqref>summary!$B$15:$O$15</c15:sqref>
                  </c15:fullRef>
                </c:ext>
              </c:extLst>
              <c:f>(summary!$B$15:$M$15,summary!$O$15)</c:f>
              <c:numCache>
                <c:formatCode>General</c:formatCode>
                <c:ptCount val="13"/>
                <c:pt idx="0" formatCode="#,##0.00">
                  <c:v>27</c:v>
                </c:pt>
                <c:pt idx="1">
                  <c:v>22</c:v>
                </c:pt>
                <c:pt idx="2">
                  <c:v>22</c:v>
                </c:pt>
                <c:pt idx="3">
                  <c:v>20</c:v>
                </c:pt>
                <c:pt idx="4">
                  <c:v>22</c:v>
                </c:pt>
                <c:pt idx="5">
                  <c:v>20</c:v>
                </c:pt>
                <c:pt idx="6">
                  <c:v>23</c:v>
                </c:pt>
                <c:pt idx="7">
                  <c:v>23</c:v>
                </c:pt>
                <c:pt idx="8">
                  <c:v>45</c:v>
                </c:pt>
                <c:pt idx="9">
                  <c:v>24</c:v>
                </c:pt>
                <c:pt idx="10">
                  <c:v>19</c:v>
                </c:pt>
                <c:pt idx="11">
                  <c:v>36</c:v>
                </c:pt>
                <c:pt idx="12" formatCode="0%">
                  <c:v>0.09</c:v>
                </c:pt>
              </c:numCache>
            </c:numRef>
          </c:val>
          <c:extLst>
            <c:ext xmlns:c16="http://schemas.microsoft.com/office/drawing/2014/chart" uri="{C3380CC4-5D6E-409C-BE32-E72D297353CC}">
              <c16:uniqueId val="{00000001-C58D-4FD9-82D8-DDFA815BDC87}"/>
            </c:ext>
          </c:extLst>
        </c:ser>
        <c:dLbls>
          <c:showLegendKey val="0"/>
          <c:showVal val="0"/>
          <c:showCatName val="0"/>
          <c:showSerName val="0"/>
          <c:showPercent val="0"/>
          <c:showBubbleSize val="0"/>
        </c:dLbls>
        <c:gapWidth val="150"/>
        <c:axId val="266705264"/>
        <c:axId val="266711792"/>
      </c:barChart>
      <c:catAx>
        <c:axId val="266705264"/>
        <c:scaling>
          <c:orientation val="minMax"/>
        </c:scaling>
        <c:delete val="1"/>
        <c:axPos val="b"/>
        <c:majorGridlines>
          <c:spPr>
            <a:ln w="9525" cap="flat" cmpd="sng" algn="ctr">
              <a:solidFill>
                <a:schemeClr val="bg1">
                  <a:lumMod val="85000"/>
                </a:schemeClr>
              </a:solidFill>
              <a:prstDash val="solid"/>
              <a:round/>
            </a:ln>
            <a:effectLst/>
          </c:spPr>
        </c:majorGridlines>
        <c:numFmt formatCode="General" sourceLinked="0"/>
        <c:majorTickMark val="out"/>
        <c:minorTickMark val="none"/>
        <c:tickLblPos val="nextTo"/>
        <c:crossAx val="266711792"/>
        <c:crosses val="autoZero"/>
        <c:auto val="1"/>
        <c:lblAlgn val="ctr"/>
        <c:lblOffset val="100"/>
        <c:noMultiLvlLbl val="0"/>
      </c:catAx>
      <c:valAx>
        <c:axId val="266711792"/>
        <c:scaling>
          <c:orientation val="minMax"/>
        </c:scaling>
        <c:delete val="0"/>
        <c:axPos val="l"/>
        <c:majorGridlines>
          <c:spPr>
            <a:ln w="9525" cap="flat" cmpd="sng" algn="ctr">
              <a:solidFill>
                <a:schemeClr val="bg1">
                  <a:lumMod val="85000"/>
                  <a:alpha val="30000"/>
                </a:schemeClr>
              </a:solidFill>
              <a:prstDash val="solid"/>
              <a:round/>
            </a:ln>
            <a:effectLst/>
          </c:spPr>
        </c:majorGridlines>
        <c:numFmt formatCode="#,##0;;" sourceLinked="0"/>
        <c:majorTickMark val="none"/>
        <c:minorTickMark val="none"/>
        <c:tickLblPos val="nextTo"/>
        <c:spPr>
          <a:noFill/>
          <a:ln w="9525" cap="flat" cmpd="sng" algn="ctr">
            <a:solidFill>
              <a:schemeClr val="bg1">
                <a:lumMod val="8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66705264"/>
        <c:crosses val="autoZero"/>
        <c:crossBetween val="between"/>
      </c:valAx>
      <c:spPr>
        <a:noFill/>
        <a:ln>
          <a:noFill/>
        </a:ln>
        <a:effectLst/>
      </c:spPr>
    </c:plotArea>
    <c:legend>
      <c:legendPos val="tr"/>
      <c:layout>
        <c:manualLayout>
          <c:xMode val="edge"/>
          <c:yMode val="edge"/>
          <c:x val="0.76902379568966095"/>
          <c:y val="6.9059515801707994E-2"/>
          <c:w val="0.13508438353602747"/>
          <c:h val="0.89193750990561604"/>
        </c:manualLayout>
      </c:layout>
      <c:overlay val="0"/>
      <c:spPr>
        <a:noFill/>
        <a:ln>
          <a:noFill/>
        </a:ln>
        <a:effectLst/>
      </c:spPr>
      <c:txPr>
        <a:bodyPr rot="0" spcFirstLastPara="1" vertOverflow="ellipsis" vert="horz" wrap="square" anchor="ctr" anchorCtr="1"/>
        <a:lstStyle/>
        <a:p>
          <a:pPr>
            <a:defRPr sz="1100" b="0" i="0" u="none" strike="noStrike" kern="0" spc="-10" baseline="0">
              <a:solidFill>
                <a:schemeClr val="tx1"/>
              </a:solidFill>
              <a:latin typeface="+mj-lt"/>
              <a:ea typeface="+mn-ea"/>
              <a:cs typeface="+mn-cs"/>
            </a:defRPr>
          </a:pPr>
          <a:endParaRPr lang="en-US"/>
        </a:p>
      </c:txPr>
    </c:legend>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OWNER SURRENDER</c:v>
          </c:tx>
          <c:spPr>
            <a:solidFill>
              <a:schemeClr val="accent1"/>
            </a:solidFill>
            <a:ln>
              <a:noFill/>
            </a:ln>
            <a:effectLst/>
          </c:spPr>
          <c:invertIfNegative val="0"/>
          <c:val>
            <c:numRef>
              <c:f>jan!$A$3:$C$3</c:f>
              <c:numCache>
                <c:formatCode>General</c:formatCode>
                <c:ptCount val="3"/>
                <c:pt idx="0">
                  <c:v>24</c:v>
                </c:pt>
                <c:pt idx="1">
                  <c:v>14</c:v>
                </c:pt>
                <c:pt idx="2">
                  <c:v>1</c:v>
                </c:pt>
              </c:numCache>
            </c:numRef>
          </c:val>
          <c:extLst>
            <c:ext xmlns:c16="http://schemas.microsoft.com/office/drawing/2014/chart" uri="{C3380CC4-5D6E-409C-BE32-E72D297353CC}">
              <c16:uniqueId val="{00000000-B5D6-43C5-AFEB-A1DF80C57BE2}"/>
            </c:ext>
          </c:extLst>
        </c:ser>
        <c:ser>
          <c:idx val="1"/>
          <c:order val="1"/>
          <c:tx>
            <c:v>ANIMAL CONTROL</c:v>
          </c:tx>
          <c:spPr>
            <a:solidFill>
              <a:schemeClr val="accent2"/>
            </a:solidFill>
            <a:ln>
              <a:noFill/>
            </a:ln>
            <a:effectLst/>
          </c:spPr>
          <c:invertIfNegative val="0"/>
          <c:val>
            <c:numRef>
              <c:f>jan!$A$4:$C$4</c:f>
              <c:numCache>
                <c:formatCode>General</c:formatCode>
                <c:ptCount val="3"/>
                <c:pt idx="0">
                  <c:v>98</c:v>
                </c:pt>
                <c:pt idx="1">
                  <c:v>4</c:v>
                </c:pt>
                <c:pt idx="2">
                  <c:v>8</c:v>
                </c:pt>
              </c:numCache>
            </c:numRef>
          </c:val>
          <c:extLst>
            <c:ext xmlns:c16="http://schemas.microsoft.com/office/drawing/2014/chart" uri="{C3380CC4-5D6E-409C-BE32-E72D297353CC}">
              <c16:uniqueId val="{00000001-B5D6-43C5-AFEB-A1DF80C57BE2}"/>
            </c:ext>
          </c:extLst>
        </c:ser>
        <c:ser>
          <c:idx val="2"/>
          <c:order val="2"/>
          <c:tx>
            <c:v>RETURN ADOPTION</c:v>
          </c:tx>
          <c:spPr>
            <a:solidFill>
              <a:schemeClr val="accent3"/>
            </a:solidFill>
            <a:ln>
              <a:noFill/>
            </a:ln>
            <a:effectLst/>
          </c:spPr>
          <c:invertIfNegative val="0"/>
          <c:val>
            <c:numRef>
              <c:f>jan!$A$5:$C$5</c:f>
              <c:numCache>
                <c:formatCode>General</c:formatCode>
                <c:ptCount val="3"/>
                <c:pt idx="0">
                  <c:v>4</c:v>
                </c:pt>
                <c:pt idx="1">
                  <c:v>1</c:v>
                </c:pt>
              </c:numCache>
            </c:numRef>
          </c:val>
          <c:extLst>
            <c:ext xmlns:c16="http://schemas.microsoft.com/office/drawing/2014/chart" uri="{C3380CC4-5D6E-409C-BE32-E72D297353CC}">
              <c16:uniqueId val="{00000002-B5D6-43C5-AFEB-A1DF80C57BE2}"/>
            </c:ext>
          </c:extLst>
        </c:ser>
        <c:ser>
          <c:idx val="3"/>
          <c:order val="3"/>
          <c:tx>
            <c:v>FRONT DESK</c:v>
          </c:tx>
          <c:spPr>
            <a:solidFill>
              <a:schemeClr val="accent4"/>
            </a:solidFill>
            <a:ln>
              <a:noFill/>
            </a:ln>
            <a:effectLst/>
          </c:spPr>
          <c:invertIfNegative val="0"/>
          <c:val>
            <c:numRef>
              <c:f>jan!$A$6:$C$6</c:f>
              <c:numCache>
                <c:formatCode>General</c:formatCode>
                <c:ptCount val="3"/>
                <c:pt idx="0">
                  <c:v>88</c:v>
                </c:pt>
                <c:pt idx="1">
                  <c:v>14</c:v>
                </c:pt>
              </c:numCache>
            </c:numRef>
          </c:val>
          <c:extLst>
            <c:ext xmlns:c16="http://schemas.microsoft.com/office/drawing/2014/chart" uri="{C3380CC4-5D6E-409C-BE32-E72D297353CC}">
              <c16:uniqueId val="{00000003-B5D6-43C5-AFEB-A1DF80C57BE2}"/>
            </c:ext>
          </c:extLst>
        </c:ser>
        <c:ser>
          <c:idx val="4"/>
          <c:order val="4"/>
          <c:tx>
            <c:v>ADOPTED</c:v>
          </c:tx>
          <c:spPr>
            <a:solidFill>
              <a:schemeClr val="accent5"/>
            </a:solidFill>
            <a:ln>
              <a:noFill/>
            </a:ln>
            <a:effectLst/>
          </c:spPr>
          <c:invertIfNegative val="0"/>
          <c:val>
            <c:numRef>
              <c:f>jan!$A$7:$C$7</c:f>
              <c:numCache>
                <c:formatCode>General</c:formatCode>
                <c:ptCount val="3"/>
                <c:pt idx="0">
                  <c:v>20</c:v>
                </c:pt>
                <c:pt idx="1">
                  <c:v>5</c:v>
                </c:pt>
                <c:pt idx="2">
                  <c:v>4</c:v>
                </c:pt>
              </c:numCache>
            </c:numRef>
          </c:val>
          <c:extLst>
            <c:ext xmlns:c16="http://schemas.microsoft.com/office/drawing/2014/chart" uri="{C3380CC4-5D6E-409C-BE32-E72D297353CC}">
              <c16:uniqueId val="{00000004-B5D6-43C5-AFEB-A1DF80C57BE2}"/>
            </c:ext>
          </c:extLst>
        </c:ser>
        <c:ser>
          <c:idx val="5"/>
          <c:order val="5"/>
          <c:tx>
            <c:v>EUTHANIZED</c:v>
          </c:tx>
          <c:spPr>
            <a:solidFill>
              <a:schemeClr val="accent6"/>
            </a:solidFill>
            <a:ln>
              <a:noFill/>
            </a:ln>
            <a:effectLst/>
          </c:spPr>
          <c:invertIfNegative val="0"/>
          <c:val>
            <c:numRef>
              <c:f>jan!$A$8:$C$8</c:f>
              <c:numCache>
                <c:formatCode>General</c:formatCode>
                <c:ptCount val="3"/>
                <c:pt idx="0">
                  <c:v>86</c:v>
                </c:pt>
                <c:pt idx="1">
                  <c:v>4</c:v>
                </c:pt>
              </c:numCache>
            </c:numRef>
          </c:val>
          <c:extLst>
            <c:ext xmlns:c16="http://schemas.microsoft.com/office/drawing/2014/chart" uri="{C3380CC4-5D6E-409C-BE32-E72D297353CC}">
              <c16:uniqueId val="{00000005-B5D6-43C5-AFEB-A1DF80C57BE2}"/>
            </c:ext>
          </c:extLst>
        </c:ser>
        <c:ser>
          <c:idx val="6"/>
          <c:order val="6"/>
          <c:tx>
            <c:v>TRANSFER OUT</c:v>
          </c:tx>
          <c:spPr>
            <a:solidFill>
              <a:schemeClr val="accent1">
                <a:lumMod val="60000"/>
              </a:schemeClr>
            </a:solidFill>
            <a:ln>
              <a:noFill/>
            </a:ln>
            <a:effectLst/>
          </c:spPr>
          <c:invertIfNegative val="0"/>
          <c:val>
            <c:numRef>
              <c:f>jan!$A$9:$C$9</c:f>
              <c:numCache>
                <c:formatCode>General</c:formatCode>
                <c:ptCount val="3"/>
                <c:pt idx="0">
                  <c:v>52</c:v>
                </c:pt>
                <c:pt idx="1">
                  <c:v>4</c:v>
                </c:pt>
              </c:numCache>
            </c:numRef>
          </c:val>
          <c:extLst>
            <c:ext xmlns:c16="http://schemas.microsoft.com/office/drawing/2014/chart" uri="{C3380CC4-5D6E-409C-BE32-E72D297353CC}">
              <c16:uniqueId val="{00000006-B5D6-43C5-AFEB-A1DF80C57BE2}"/>
            </c:ext>
          </c:extLst>
        </c:ser>
        <c:ser>
          <c:idx val="7"/>
          <c:order val="7"/>
          <c:tx>
            <c:v>OWNER RECLAIM</c:v>
          </c:tx>
          <c:spPr>
            <a:solidFill>
              <a:schemeClr val="accent2">
                <a:lumMod val="60000"/>
              </a:schemeClr>
            </a:solidFill>
            <a:ln>
              <a:noFill/>
            </a:ln>
            <a:effectLst/>
          </c:spPr>
          <c:invertIfNegative val="0"/>
          <c:val>
            <c:numRef>
              <c:f>jan!$A$10:$C$10</c:f>
              <c:numCache>
                <c:formatCode>General</c:formatCode>
                <c:ptCount val="3"/>
                <c:pt idx="0">
                  <c:v>39</c:v>
                </c:pt>
                <c:pt idx="1">
                  <c:v>1</c:v>
                </c:pt>
                <c:pt idx="2">
                  <c:v>1</c:v>
                </c:pt>
              </c:numCache>
            </c:numRef>
          </c:val>
          <c:extLst>
            <c:ext xmlns:c16="http://schemas.microsoft.com/office/drawing/2014/chart" uri="{C3380CC4-5D6E-409C-BE32-E72D297353CC}">
              <c16:uniqueId val="{00000007-B5D6-43C5-AFEB-A1DF80C57BE2}"/>
            </c:ext>
          </c:extLst>
        </c:ser>
        <c:ser>
          <c:idx val="8"/>
          <c:order val="8"/>
          <c:tx>
            <c:v>DOA</c:v>
          </c:tx>
          <c:spPr>
            <a:solidFill>
              <a:schemeClr val="accent3">
                <a:lumMod val="60000"/>
              </a:schemeClr>
            </a:solidFill>
            <a:ln>
              <a:noFill/>
            </a:ln>
            <a:effectLst/>
          </c:spPr>
          <c:invertIfNegative val="0"/>
          <c:val>
            <c:numRef>
              <c:f>jan!$A$11:$C$11</c:f>
              <c:numCache>
                <c:formatCode>General</c:formatCode>
                <c:ptCount val="3"/>
              </c:numCache>
            </c:numRef>
          </c:val>
          <c:extLst>
            <c:ext xmlns:c16="http://schemas.microsoft.com/office/drawing/2014/chart" uri="{C3380CC4-5D6E-409C-BE32-E72D297353CC}">
              <c16:uniqueId val="{00000008-B5D6-43C5-AFEB-A1DF80C57BE2}"/>
            </c:ext>
          </c:extLst>
        </c:ser>
        <c:dLbls>
          <c:showLegendKey val="0"/>
          <c:showVal val="0"/>
          <c:showCatName val="0"/>
          <c:showSerName val="0"/>
          <c:showPercent val="0"/>
          <c:showBubbleSize val="0"/>
        </c:dLbls>
        <c:gapWidth val="219"/>
        <c:overlap val="-27"/>
        <c:axId val="266900096"/>
        <c:axId val="266902528"/>
      </c:barChart>
      <c:catAx>
        <c:axId val="26690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902528"/>
        <c:crosses val="autoZero"/>
        <c:auto val="1"/>
        <c:lblAlgn val="ctr"/>
        <c:lblOffset val="100"/>
        <c:noMultiLvlLbl val="0"/>
      </c:catAx>
      <c:valAx>
        <c:axId val="266902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900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feb!$D$3</c:f>
              <c:strCache>
                <c:ptCount val="1"/>
                <c:pt idx="0">
                  <c:v>Owner Surrender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feb!$A$3:$C$3</c:f>
              <c:numCache>
                <c:formatCode>General</c:formatCode>
                <c:ptCount val="3"/>
                <c:pt idx="0">
                  <c:v>17</c:v>
                </c:pt>
                <c:pt idx="1">
                  <c:v>31</c:v>
                </c:pt>
                <c:pt idx="2">
                  <c:v>0</c:v>
                </c:pt>
              </c:numCache>
            </c:numRef>
          </c:val>
          <c:extLst>
            <c:ext xmlns:c16="http://schemas.microsoft.com/office/drawing/2014/chart" uri="{C3380CC4-5D6E-409C-BE32-E72D297353CC}">
              <c16:uniqueId val="{00000000-D5F2-4D2D-BA61-0F310530B4A0}"/>
            </c:ext>
          </c:extLst>
        </c:ser>
        <c:ser>
          <c:idx val="2"/>
          <c:order val="2"/>
          <c:tx>
            <c:strRef>
              <c:f>feb!$D$4</c:f>
              <c:strCache>
                <c:ptCount val="1"/>
                <c:pt idx="0">
                  <c:v>Animal Control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feb!$A$4:$C$4</c:f>
              <c:numCache>
                <c:formatCode>General</c:formatCode>
                <c:ptCount val="3"/>
                <c:pt idx="0">
                  <c:v>67</c:v>
                </c:pt>
                <c:pt idx="1">
                  <c:v>7</c:v>
                </c:pt>
                <c:pt idx="2">
                  <c:v>5</c:v>
                </c:pt>
              </c:numCache>
            </c:numRef>
          </c:val>
          <c:extLst>
            <c:ext xmlns:c16="http://schemas.microsoft.com/office/drawing/2014/chart" uri="{C3380CC4-5D6E-409C-BE32-E72D297353CC}">
              <c16:uniqueId val="{00000001-D5F2-4D2D-BA61-0F310530B4A0}"/>
            </c:ext>
          </c:extLst>
        </c:ser>
        <c:ser>
          <c:idx val="3"/>
          <c:order val="3"/>
          <c:tx>
            <c:strRef>
              <c:f>feb!$D$5</c:f>
              <c:strCache>
                <c:ptCount val="1"/>
                <c:pt idx="0">
                  <c:v>Return Adoption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feb!$A$5:$C$5</c:f>
              <c:numCache>
                <c:formatCode>General</c:formatCode>
                <c:ptCount val="3"/>
                <c:pt idx="0">
                  <c:v>9</c:v>
                </c:pt>
                <c:pt idx="1">
                  <c:v>0</c:v>
                </c:pt>
              </c:numCache>
            </c:numRef>
          </c:val>
          <c:extLst>
            <c:ext xmlns:c16="http://schemas.microsoft.com/office/drawing/2014/chart" uri="{C3380CC4-5D6E-409C-BE32-E72D297353CC}">
              <c16:uniqueId val="{00000002-D5F2-4D2D-BA61-0F310530B4A0}"/>
            </c:ext>
          </c:extLst>
        </c:ser>
        <c:ser>
          <c:idx val="4"/>
          <c:order val="4"/>
          <c:tx>
            <c:strRef>
              <c:f>feb!$D$6</c:f>
              <c:strCache>
                <c:ptCount val="1"/>
                <c:pt idx="0">
                  <c:v>Front Desk</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feb!$A$6:$C$6</c:f>
              <c:numCache>
                <c:formatCode>General</c:formatCode>
                <c:ptCount val="3"/>
                <c:pt idx="0">
                  <c:v>48</c:v>
                </c:pt>
                <c:pt idx="1">
                  <c:v>29</c:v>
                </c:pt>
                <c:pt idx="2">
                  <c:v>2</c:v>
                </c:pt>
              </c:numCache>
            </c:numRef>
          </c:val>
          <c:extLst>
            <c:ext xmlns:c16="http://schemas.microsoft.com/office/drawing/2014/chart" uri="{C3380CC4-5D6E-409C-BE32-E72D297353CC}">
              <c16:uniqueId val="{00000003-D5F2-4D2D-BA61-0F310530B4A0}"/>
            </c:ext>
          </c:extLst>
        </c:ser>
        <c:ser>
          <c:idx val="5"/>
          <c:order val="5"/>
          <c:tx>
            <c:strRef>
              <c:f>feb!$D$7</c:f>
              <c:strCache>
                <c:ptCount val="1"/>
                <c:pt idx="0">
                  <c:v>Adopted</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feb!$A$7:$C$7</c:f>
              <c:numCache>
                <c:formatCode>General</c:formatCode>
                <c:ptCount val="3"/>
                <c:pt idx="0">
                  <c:v>21</c:v>
                </c:pt>
                <c:pt idx="1">
                  <c:v>3</c:v>
                </c:pt>
                <c:pt idx="2">
                  <c:v>0</c:v>
                </c:pt>
              </c:numCache>
            </c:numRef>
          </c:val>
          <c:extLst>
            <c:ext xmlns:c16="http://schemas.microsoft.com/office/drawing/2014/chart" uri="{C3380CC4-5D6E-409C-BE32-E72D297353CC}">
              <c16:uniqueId val="{00000004-D5F2-4D2D-BA61-0F310530B4A0}"/>
            </c:ext>
          </c:extLst>
        </c:ser>
        <c:ser>
          <c:idx val="6"/>
          <c:order val="6"/>
          <c:tx>
            <c:strRef>
              <c:f>feb!$D$8</c:f>
              <c:strCache>
                <c:ptCount val="1"/>
                <c:pt idx="0">
                  <c:v>Euthanized</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feb!$A$8:$C$8</c:f>
              <c:numCache>
                <c:formatCode>General</c:formatCode>
                <c:ptCount val="3"/>
                <c:pt idx="0">
                  <c:v>35</c:v>
                </c:pt>
                <c:pt idx="1">
                  <c:v>3</c:v>
                </c:pt>
              </c:numCache>
            </c:numRef>
          </c:val>
          <c:extLst>
            <c:ext xmlns:c16="http://schemas.microsoft.com/office/drawing/2014/chart" uri="{C3380CC4-5D6E-409C-BE32-E72D297353CC}">
              <c16:uniqueId val="{00000005-D5F2-4D2D-BA61-0F310530B4A0}"/>
            </c:ext>
          </c:extLst>
        </c:ser>
        <c:ser>
          <c:idx val="7"/>
          <c:order val="7"/>
          <c:tx>
            <c:strRef>
              <c:f>feb!$D$9</c:f>
              <c:strCache>
                <c:ptCount val="1"/>
                <c:pt idx="0">
                  <c:v>Transfer Out</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feb!$A$9:$C$9</c:f>
              <c:numCache>
                <c:formatCode>General</c:formatCode>
                <c:ptCount val="3"/>
                <c:pt idx="0">
                  <c:v>19</c:v>
                </c:pt>
                <c:pt idx="1">
                  <c:v>31</c:v>
                </c:pt>
                <c:pt idx="2">
                  <c:v>2</c:v>
                </c:pt>
              </c:numCache>
            </c:numRef>
          </c:val>
          <c:extLst>
            <c:ext xmlns:c16="http://schemas.microsoft.com/office/drawing/2014/chart" uri="{C3380CC4-5D6E-409C-BE32-E72D297353CC}">
              <c16:uniqueId val="{00000006-D5F2-4D2D-BA61-0F310530B4A0}"/>
            </c:ext>
          </c:extLst>
        </c:ser>
        <c:ser>
          <c:idx val="8"/>
          <c:order val="8"/>
          <c:tx>
            <c:strRef>
              <c:f>feb!$D$10</c:f>
              <c:strCache>
                <c:ptCount val="1"/>
                <c:pt idx="0">
                  <c:v>Owner Reclaimed</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feb!$A$10:$B$10</c:f>
              <c:numCache>
                <c:formatCode>General</c:formatCode>
                <c:ptCount val="2"/>
                <c:pt idx="0">
                  <c:v>49</c:v>
                </c:pt>
                <c:pt idx="1">
                  <c:v>3</c:v>
                </c:pt>
              </c:numCache>
            </c:numRef>
          </c:val>
          <c:extLst>
            <c:ext xmlns:c16="http://schemas.microsoft.com/office/drawing/2014/chart" uri="{C3380CC4-5D6E-409C-BE32-E72D297353CC}">
              <c16:uniqueId val="{00000007-D5F2-4D2D-BA61-0F310530B4A0}"/>
            </c:ext>
          </c:extLst>
        </c:ser>
        <c:ser>
          <c:idx val="9"/>
          <c:order val="9"/>
          <c:tx>
            <c:strRef>
              <c:f>feb!$D$11</c:f>
              <c:strCache>
                <c:ptCount val="1"/>
                <c:pt idx="0">
                  <c:v>DOA</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f>feb!$A$11:$C$11</c:f>
              <c:numCache>
                <c:formatCode>General</c:formatCode>
                <c:ptCount val="3"/>
                <c:pt idx="0">
                  <c:v>0</c:v>
                </c:pt>
                <c:pt idx="1">
                  <c:v>0</c:v>
                </c:pt>
              </c:numCache>
            </c:numRef>
          </c:val>
          <c:extLst>
            <c:ext xmlns:c16="http://schemas.microsoft.com/office/drawing/2014/chart" uri="{C3380CC4-5D6E-409C-BE32-E72D297353CC}">
              <c16:uniqueId val="{00000008-D5F2-4D2D-BA61-0F310530B4A0}"/>
            </c:ext>
          </c:extLst>
        </c:ser>
        <c:dLbls>
          <c:dLblPos val="outEnd"/>
          <c:showLegendKey val="0"/>
          <c:showVal val="1"/>
          <c:showCatName val="0"/>
          <c:showSerName val="0"/>
          <c:showPercent val="0"/>
          <c:showBubbleSize val="0"/>
        </c:dLbls>
        <c:gapWidth val="219"/>
        <c:overlap val="-27"/>
        <c:axId val="266287576"/>
        <c:axId val="26750571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Dog</c:v>
                    </c:pt>
                  </c:strLit>
                </c:cat>
                <c:val>
                  <c:numRef>
                    <c:extLst>
                      <c:ext uri="{02D57815-91ED-43cb-92C2-25804820EDAC}">
                        <c15:formulaRef>
                          <c15:sqref>feb!$D$3:$D$14</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381</c:v>
                      </c:pt>
                    </c:numCache>
                  </c:numRef>
                </c:val>
                <c:extLst>
                  <c:ext xmlns:c16="http://schemas.microsoft.com/office/drawing/2014/chart" uri="{C3380CC4-5D6E-409C-BE32-E72D297353CC}">
                    <c16:uniqueId val="{00000009-D5F2-4D2D-BA61-0F310530B4A0}"/>
                  </c:ext>
                </c:extLst>
              </c15:ser>
            </c15:filteredBarSeries>
          </c:ext>
        </c:extLst>
      </c:barChart>
      <c:catAx>
        <c:axId val="266287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7505712"/>
        <c:crosses val="autoZero"/>
        <c:auto val="1"/>
        <c:lblAlgn val="ctr"/>
        <c:lblOffset val="100"/>
        <c:noMultiLvlLbl val="0"/>
      </c:catAx>
      <c:valAx>
        <c:axId val="267505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287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xdr:row>
      <xdr:rowOff>69850</xdr:rowOff>
    </xdr:from>
    <xdr:to>
      <xdr:col>18</xdr:col>
      <xdr:colOff>190500</xdr:colOff>
      <xdr:row>2</xdr:row>
      <xdr:rowOff>2779711</xdr:rowOff>
    </xdr:to>
    <xdr:graphicFrame macro="">
      <xdr:nvGraphicFramePr>
        <xdr:cNvPr id="2" name="Intake/Outcome" descr="Column chart showing monthly expenses by category">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228601</xdr:colOff>
      <xdr:row>1</xdr:row>
      <xdr:rowOff>152401</xdr:rowOff>
    </xdr:from>
    <xdr:to>
      <xdr:col>18</xdr:col>
      <xdr:colOff>38101</xdr:colOff>
      <xdr:row>3</xdr:row>
      <xdr:rowOff>76200</xdr:rowOff>
    </xdr:to>
    <xdr:graphicFrame macro="">
      <xdr:nvGraphicFramePr>
        <xdr:cNvPr id="2" name="Intake/Outcome" descr="Column chart showing monthly expenses by category">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171450</xdr:colOff>
      <xdr:row>2</xdr:row>
      <xdr:rowOff>285751</xdr:rowOff>
    </xdr:from>
    <xdr:to>
      <xdr:col>15</xdr:col>
      <xdr:colOff>381000</xdr:colOff>
      <xdr:row>18</xdr:row>
      <xdr:rowOff>66675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381000</xdr:colOff>
      <xdr:row>6</xdr:row>
      <xdr:rowOff>271462</xdr:rowOff>
    </xdr:from>
    <xdr:to>
      <xdr:col>14</xdr:col>
      <xdr:colOff>76200</xdr:colOff>
      <xdr:row>15</xdr:row>
      <xdr:rowOff>347662</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ExpenseSummary" displayName="ExpenseSummary" ref="A4:O16" totalsRowCount="1" headerRowCellStyle="Heading 2">
  <autoFilter ref="A4:O15" xr:uid="{00000000-0009-0000-0100-00000E000000}"/>
  <tableColumns count="15">
    <tableColumn id="1" xr3:uid="{00000000-0010-0000-0000-000001000000}" name="Intake/Outcome" totalsRowLabel="Total Intake" dataDxfId="59" totalsRowDxfId="58" dataCellStyle="Table details"/>
    <tableColumn id="2" xr3:uid="{00000000-0010-0000-0000-000002000000}" name="Jan" totalsRowFunction="custom" dataDxfId="57" totalsRowDxfId="56" dataCellStyle="Table numbers">
      <calculatedColumnFormula>SUM(jan!A3:C3)</calculatedColumnFormula>
      <totalsRowFormula>SUM(B5:B8)</totalsRowFormula>
    </tableColumn>
    <tableColumn id="3" xr3:uid="{00000000-0010-0000-0000-000003000000}" name="Feb" totalsRowFunction="custom" dataDxfId="55" totalsRowDxfId="54" dataCellStyle="Table numbers">
      <calculatedColumnFormula>SUM(feb!A3:C3)</calculatedColumnFormula>
      <totalsRowFormula>SUM(C5:C8)</totalsRowFormula>
    </tableColumn>
    <tableColumn id="4" xr3:uid="{00000000-0010-0000-0000-000004000000}" name="Mar" totalsRowFunction="custom" dataDxfId="53" totalsRowDxfId="52" dataCellStyle="Table numbers">
      <calculatedColumnFormula>SUMIFS(#REF!,#REF!,ExpenseSummary[[#This Row],[Intake/Outcome]])</calculatedColumnFormula>
      <totalsRowFormula>SUM(D5:D8)</totalsRowFormula>
    </tableColumn>
    <tableColumn id="5" xr3:uid="{00000000-0010-0000-0000-000005000000}" name="Apr" totalsRowFunction="custom" dataDxfId="51" totalsRowDxfId="50" dataCellStyle="Table numbers">
      <calculatedColumnFormula>SUM(apr!A3:C3)</calculatedColumnFormula>
      <totalsRowFormula>SUM(E5:E8)</totalsRowFormula>
    </tableColumn>
    <tableColumn id="6" xr3:uid="{00000000-0010-0000-0000-000006000000}" name="May" totalsRowFunction="custom" dataDxfId="49" totalsRowDxfId="48" dataCellStyle="Table numbers">
      <calculatedColumnFormula>SUMIFS(#REF!,#REF!,ExpenseSummary[[#This Row],[Intake/Outcome]])</calculatedColumnFormula>
      <totalsRowFormula>SUM(F5:F8)</totalsRowFormula>
    </tableColumn>
    <tableColumn id="7" xr3:uid="{00000000-0010-0000-0000-000007000000}" name="Jun" totalsRowFunction="custom" dataDxfId="47" totalsRowDxfId="46" dataCellStyle="Table numbers">
      <calculatedColumnFormula>SUMIFS(#REF!,#REF!,ExpenseSummary[[#This Row],[Intake/Outcome]])</calculatedColumnFormula>
      <totalsRowFormula>SUM(G5:G8)</totalsRowFormula>
    </tableColumn>
    <tableColumn id="8" xr3:uid="{00000000-0010-0000-0000-000008000000}" name="Jul" totalsRowFunction="custom" dataDxfId="45" totalsRowDxfId="44" dataCellStyle="Table numbers">
      <calculatedColumnFormula>SUMIFS(#REF!,#REF!,ExpenseSummary[[#This Row],[Intake/Outcome]])</calculatedColumnFormula>
      <totalsRowFormula>SUM(H5:H8)</totalsRowFormula>
    </tableColumn>
    <tableColumn id="9" xr3:uid="{00000000-0010-0000-0000-000009000000}" name="Aug" totalsRowFunction="custom" dataDxfId="43" totalsRowDxfId="42" dataCellStyle="Table numbers">
      <calculatedColumnFormula>SUMIFS(#REF!,#REF!,ExpenseSummary[[#This Row],[Intake/Outcome]])</calculatedColumnFormula>
      <totalsRowFormula>SUM(I5:I8)</totalsRowFormula>
    </tableColumn>
    <tableColumn id="10" xr3:uid="{00000000-0010-0000-0000-00000A000000}" name="Sep" totalsRowFunction="custom" dataDxfId="41" totalsRowDxfId="40" dataCellStyle="Table numbers">
      <calculatedColumnFormula>SUMIFS(#REF!,#REF!,ExpenseSummary[[#This Row],[Intake/Outcome]])</calculatedColumnFormula>
      <totalsRowFormula>SUM(J5:J8)</totalsRowFormula>
    </tableColumn>
    <tableColumn id="11" xr3:uid="{00000000-0010-0000-0000-00000B000000}" name="Oct" totalsRowFunction="custom" dataDxfId="39" totalsRowDxfId="38" dataCellStyle="Table numbers">
      <calculatedColumnFormula>SUMIFS(#REF!,#REF!,ExpenseSummary[[#This Row],[Intake/Outcome]])</calculatedColumnFormula>
      <totalsRowFormula>SUM(K5:K8)</totalsRowFormula>
    </tableColumn>
    <tableColumn id="12" xr3:uid="{00000000-0010-0000-0000-00000C000000}" name="Nov" totalsRowFunction="custom" dataDxfId="37" totalsRowDxfId="36" dataCellStyle="Table numbers">
      <calculatedColumnFormula>SUMIFS(#REF!,#REF!,ExpenseSummary[[#This Row],[Intake/Outcome]])</calculatedColumnFormula>
      <totalsRowFormula>SUM(L5:L8)</totalsRowFormula>
    </tableColumn>
    <tableColumn id="13" xr3:uid="{00000000-0010-0000-0000-00000D000000}" name="Dec" totalsRowFunction="custom" dataDxfId="35" totalsRowDxfId="34" dataCellStyle="Table numbers">
      <calculatedColumnFormula>SUMIFS(#REF!,#REF!,ExpenseSummary[[#This Row],[Intake/Outcome]])</calculatedColumnFormula>
      <totalsRowFormula>SUM(M5:M8)</totalsRowFormula>
    </tableColumn>
    <tableColumn id="14" xr3:uid="{00000000-0010-0000-0000-00000E000000}" name="Total" totalsRowFunction="custom" dataDxfId="33" totalsRowDxfId="32" dataCellStyle="Table numbers">
      <calculatedColumnFormula>SUM(B5:M5)</calculatedColumnFormula>
      <totalsRowFormula>SUM(ExpenseSummary[[#Totals],[Jan]:[Dec]])</totalsRowFormula>
    </tableColumn>
    <tableColumn id="15" xr3:uid="{7BBF7BB6-40F6-4E44-9B25-875C8D7F8042}" name="Column1" dataDxfId="31" totalsRowDxfId="30" dataCellStyle="Table numbers"/>
  </tableColumns>
  <tableStyleInfo name="Summary Table" showFirstColumn="0" showLastColumn="1" showRowStripes="0" showColumnStripes="1"/>
  <extLst>
    <ext xmlns:x14="http://schemas.microsoft.com/office/spreadsheetml/2009/9/main" uri="{504A1905-F514-4f6f-8877-14C23A59335A}">
      <x14:table altTextSummary="Table shows monthly expenses summed by category for each month of a year, beginning in January.  The table is formatted to line up vertically with a chart located directly above so that each month of the table lines up with each month grouping on the char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xpenseSummary2" displayName="ExpenseSummary2" ref="A4:O16" totalsRowCount="1" headerRowCellStyle="Heading 2">
  <autoFilter ref="A4:O15" xr:uid="{00000000-0009-0000-0100-000001000000}"/>
  <tableColumns count="15">
    <tableColumn id="1" xr3:uid="{00000000-0010-0000-0100-000001000000}" name="Intake/Outcome" totalsRowLabel="Total Intake" dataDxfId="29" totalsRowDxfId="28" dataCellStyle="Table details"/>
    <tableColumn id="2" xr3:uid="{00000000-0010-0000-0100-000002000000}" name="Jan" totalsRowFunction="custom" dataDxfId="27" totalsRowDxfId="26" dataCellStyle="Table numbers">
      <calculatedColumnFormula>SUM(jan!A3:B3)</calculatedColumnFormula>
      <totalsRowFormula>SUM(B5:B8)</totalsRowFormula>
    </tableColumn>
    <tableColumn id="3" xr3:uid="{00000000-0010-0000-0100-000003000000}" name="Feb" totalsRowFunction="custom" dataDxfId="25" totalsRowDxfId="24" dataCellStyle="Table numbers">
      <calculatedColumnFormula>SUM(feb!A3:B3)</calculatedColumnFormula>
      <totalsRowFormula>SUM(C5:C8)</totalsRowFormula>
    </tableColumn>
    <tableColumn id="4" xr3:uid="{00000000-0010-0000-0100-000004000000}" name="Mar" totalsRowFunction="custom" dataDxfId="23" totalsRowDxfId="22" dataCellStyle="Table numbers">
      <calculatedColumnFormula>SUM(mar!A3:B3)</calculatedColumnFormula>
      <totalsRowFormula>SUM(D5:D8)</totalsRowFormula>
    </tableColumn>
    <tableColumn id="5" xr3:uid="{00000000-0010-0000-0100-000005000000}" name="Apr" totalsRowFunction="custom" dataDxfId="21" totalsRowDxfId="20" dataCellStyle="Table numbers">
      <calculatedColumnFormula>SUM(apr!A3:C3)</calculatedColumnFormula>
      <totalsRowFormula>SUM(E5:E8)</totalsRowFormula>
    </tableColumn>
    <tableColumn id="6" xr3:uid="{00000000-0010-0000-0100-000006000000}" name="May" totalsRowFunction="custom" dataDxfId="19" totalsRowDxfId="18" dataCellStyle="Table numbers">
      <calculatedColumnFormula>SUMIFS(#REF!,#REF!,ExpenseSummary2[[#This Row],[Intake/Outcome]])</calculatedColumnFormula>
      <totalsRowFormula>SUM(F5:F8)</totalsRowFormula>
    </tableColumn>
    <tableColumn id="7" xr3:uid="{00000000-0010-0000-0100-000007000000}" name="Jun" totalsRowFunction="custom" dataDxfId="17" totalsRowDxfId="16" dataCellStyle="Table numbers">
      <calculatedColumnFormula>SUMIFS(#REF!,#REF!,ExpenseSummary2[[#This Row],[Intake/Outcome]])</calculatedColumnFormula>
      <totalsRowFormula>SUM(G5:G8)</totalsRowFormula>
    </tableColumn>
    <tableColumn id="8" xr3:uid="{00000000-0010-0000-0100-000008000000}" name="Jul" totalsRowFunction="custom" dataDxfId="15" totalsRowDxfId="14" dataCellStyle="Table numbers">
      <calculatedColumnFormula>SUM(jul!A3:B3)</calculatedColumnFormula>
      <totalsRowFormula>SUM(H5:H8)</totalsRowFormula>
    </tableColumn>
    <tableColumn id="9" xr3:uid="{00000000-0010-0000-0100-000009000000}" name="Aug" totalsRowFunction="custom" dataDxfId="13" totalsRowDxfId="12" dataCellStyle="Table numbers">
      <calculatedColumnFormula>SUM(aug!A3:B3)</calculatedColumnFormula>
      <totalsRowFormula>SUM(I5:I8)</totalsRowFormula>
    </tableColumn>
    <tableColumn id="10" xr3:uid="{00000000-0010-0000-0100-00000A000000}" name="Sep" totalsRowFunction="custom" dataDxfId="11" totalsRowDxfId="10" dataCellStyle="Table numbers">
      <calculatedColumnFormula>SUM(sep!A3:B3)</calculatedColumnFormula>
      <totalsRowFormula>SUM(J5:J8)</totalsRowFormula>
    </tableColumn>
    <tableColumn id="11" xr3:uid="{00000000-0010-0000-0100-00000B000000}" name="Oct" totalsRowFunction="custom" dataDxfId="9" totalsRowDxfId="8" dataCellStyle="Table numbers">
      <calculatedColumnFormula>SUM(oct!A3:B3)</calculatedColumnFormula>
      <totalsRowFormula>SUM(K5:K8)</totalsRowFormula>
    </tableColumn>
    <tableColumn id="12" xr3:uid="{00000000-0010-0000-0100-00000C000000}" name="Nov" totalsRowFunction="custom" dataDxfId="7" totalsRowDxfId="6" dataCellStyle="Table numbers">
      <calculatedColumnFormula>SUM(nov!A3:B3)</calculatedColumnFormula>
      <totalsRowFormula>SUM(L5:L8)</totalsRowFormula>
    </tableColumn>
    <tableColumn id="13" xr3:uid="{00000000-0010-0000-0100-00000D000000}" name="Dec" totalsRowFunction="custom" dataDxfId="5" totalsRowDxfId="4" dataCellStyle="Table numbers">
      <calculatedColumnFormula>SUM(dec!A3:B3)</calculatedColumnFormula>
      <totalsRowFormula>SUM(M5:M8)</totalsRowFormula>
    </tableColumn>
    <tableColumn id="14" xr3:uid="{00000000-0010-0000-0100-00000E000000}" name="Total" totalsRowFunction="custom" dataDxfId="3" totalsRowDxfId="2" dataCellStyle="Table numbers">
      <calculatedColumnFormula>SUM(B5:M5)</calculatedColumnFormula>
      <totalsRowFormula>SUM(ExpenseSummary2[[#Totals],[Jan]:[Dec]])</totalsRowFormula>
    </tableColumn>
    <tableColumn id="15" xr3:uid="{325FF9D8-AD5E-443B-8A9E-5CDBB0E4DE16}" name="Column1" dataDxfId="1" totalsRowDxfId="0" dataCellStyle="Table numbers"/>
  </tableColumns>
  <tableStyleInfo name="Summary Table" showFirstColumn="0" showLastColumn="1" showRowStripes="0" showColumnStripes="1"/>
  <extLst>
    <ext xmlns:x14="http://schemas.microsoft.com/office/spreadsheetml/2009/9/main" uri="{504A1905-F514-4f6f-8877-14C23A59335A}">
      <x14:table altTextSummary="Table shows monthly expenses summed by category for each month of a year, beginning in January.  The table is formatted to line up vertically with a chart located directly above so that each month of the table lines up with each month grouping on the chart"/>
    </ext>
  </extLst>
</table>
</file>

<file path=xl/theme/theme1.xml><?xml version="1.0" encoding="utf-8"?>
<a:theme xmlns:a="http://schemas.openxmlformats.org/drawingml/2006/main" name="Office Theme">
  <a:themeElements>
    <a:clrScheme name="Expense Trends Budget">
      <a:dk1>
        <a:srgbClr val="000000"/>
      </a:dk1>
      <a:lt1>
        <a:srgbClr val="FFFFFF"/>
      </a:lt1>
      <a:dk2>
        <a:srgbClr val="000000"/>
      </a:dk2>
      <a:lt2>
        <a:srgbClr val="FFFFFF"/>
      </a:lt2>
      <a:accent1>
        <a:srgbClr val="97B9C7"/>
      </a:accent1>
      <a:accent2>
        <a:srgbClr val="FFCC4F"/>
      </a:accent2>
      <a:accent3>
        <a:srgbClr val="9AB294"/>
      </a:accent3>
      <a:accent4>
        <a:srgbClr val="F15926"/>
      </a:accent4>
      <a:accent5>
        <a:srgbClr val="906083"/>
      </a:accent5>
      <a:accent6>
        <a:srgbClr val="E89C2B"/>
      </a:accent6>
      <a:hlink>
        <a:srgbClr val="FFFFFF"/>
      </a:hlink>
      <a:folHlink>
        <a:srgbClr val="FFFFFF"/>
      </a:folHlink>
    </a:clrScheme>
    <a:fontScheme name="Expense Trends Budget">
      <a:majorFont>
        <a:latin typeface="Century Gothic"/>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499984740745262"/>
    <pageSetUpPr autoPageBreaks="0" fitToPage="1"/>
  </sheetPr>
  <dimension ref="A1:P20"/>
  <sheetViews>
    <sheetView showGridLines="0" tabSelected="1" topLeftCell="A4" zoomScaleNormal="100" workbookViewId="0">
      <selection activeCell="M20" sqref="M20"/>
    </sheetView>
  </sheetViews>
  <sheetFormatPr defaultRowHeight="30" customHeight="1" x14ac:dyDescent="0.25"/>
  <cols>
    <col min="1" max="1" width="25.7109375" customWidth="1"/>
    <col min="2" max="14" width="12.5703125" customWidth="1"/>
    <col min="15" max="15" width="12.7109375" customWidth="1"/>
    <col min="16" max="16" width="9.140625" customWidth="1"/>
    <col min="17" max="17" width="7.28515625" customWidth="1"/>
  </cols>
  <sheetData>
    <row r="1" spans="1:15" ht="35.1" customHeight="1" x14ac:dyDescent="0.4">
      <c r="A1" s="1" t="s">
        <v>52</v>
      </c>
      <c r="B1" s="1"/>
      <c r="C1" s="1"/>
    </row>
    <row r="2" spans="1:15" ht="17.100000000000001" customHeight="1" x14ac:dyDescent="0.25">
      <c r="B2" s="4" t="s">
        <v>1</v>
      </c>
      <c r="C2" s="4" t="s">
        <v>2</v>
      </c>
      <c r="D2" s="4" t="s">
        <v>3</v>
      </c>
      <c r="E2" s="4" t="s">
        <v>4</v>
      </c>
      <c r="F2" s="4" t="s">
        <v>5</v>
      </c>
      <c r="G2" s="4" t="s">
        <v>6</v>
      </c>
      <c r="H2" s="4" t="s">
        <v>7</v>
      </c>
      <c r="I2" s="4" t="s">
        <v>8</v>
      </c>
      <c r="J2" s="4" t="s">
        <v>9</v>
      </c>
      <c r="K2" s="4" t="s">
        <v>10</v>
      </c>
      <c r="L2" s="4" t="s">
        <v>11</v>
      </c>
      <c r="M2" s="4" t="s">
        <v>12</v>
      </c>
      <c r="N2" s="4" t="s">
        <v>13</v>
      </c>
    </row>
    <row r="3" spans="1:15" ht="224.1" customHeight="1" x14ac:dyDescent="0.25"/>
    <row r="4" spans="1:15" ht="17.100000000000001" customHeight="1" x14ac:dyDescent="0.25">
      <c r="A4" s="2" t="s">
        <v>24</v>
      </c>
      <c r="B4" s="2" t="s">
        <v>1</v>
      </c>
      <c r="C4" s="2" t="s">
        <v>2</v>
      </c>
      <c r="D4" s="2" t="s">
        <v>3</v>
      </c>
      <c r="E4" s="2" t="s">
        <v>4</v>
      </c>
      <c r="F4" s="2" t="s">
        <v>5</v>
      </c>
      <c r="G4" s="2" t="s">
        <v>6</v>
      </c>
      <c r="H4" s="2" t="s">
        <v>7</v>
      </c>
      <c r="I4" s="2" t="s">
        <v>8</v>
      </c>
      <c r="J4" s="2" t="s">
        <v>9</v>
      </c>
      <c r="K4" s="2" t="s">
        <v>10</v>
      </c>
      <c r="L4" s="2" t="s">
        <v>11</v>
      </c>
      <c r="M4" s="2" t="s">
        <v>12</v>
      </c>
      <c r="N4" s="2" t="s">
        <v>0</v>
      </c>
      <c r="O4" s="2" t="s">
        <v>49</v>
      </c>
    </row>
    <row r="5" spans="1:15" ht="30" customHeight="1" x14ac:dyDescent="0.25">
      <c r="A5" s="8" t="s">
        <v>17</v>
      </c>
      <c r="B5" s="7">
        <f>SUM(jan!A3:C3)</f>
        <v>39</v>
      </c>
      <c r="C5" s="7">
        <f>SUM(feb!A3:C3)</f>
        <v>48</v>
      </c>
      <c r="D5" s="7">
        <f>SUM(mar!A3:C3)</f>
        <v>36</v>
      </c>
      <c r="E5" s="7">
        <f>SUM(apr!A3:C3)</f>
        <v>29</v>
      </c>
      <c r="F5" s="7">
        <f>SUM(may!A3:C3)</f>
        <v>35</v>
      </c>
      <c r="G5" s="7">
        <f>SUM(jun!A3:C3)</f>
        <v>39</v>
      </c>
      <c r="H5" s="7">
        <f>SUM(jul!A3:C3)</f>
        <v>42</v>
      </c>
      <c r="I5" s="7">
        <f>SUM(aug!A3:C3)</f>
        <v>48</v>
      </c>
      <c r="J5" s="7">
        <f>SUM(sep!A3:C3)</f>
        <v>62</v>
      </c>
      <c r="K5" s="7">
        <f>SUM(oct!A3:C3)</f>
        <v>36</v>
      </c>
      <c r="L5" s="7">
        <f>SUM(nov!A3:C3)</f>
        <v>31</v>
      </c>
      <c r="M5" s="7">
        <f>SUM(dec!A3:C3)</f>
        <v>46</v>
      </c>
      <c r="N5" s="18">
        <f t="shared" ref="N5:N13" si="0">SUM(B5:M5)</f>
        <v>491</v>
      </c>
      <c r="O5" s="42">
        <v>0.14000000000000001</v>
      </c>
    </row>
    <row r="6" spans="1:15" ht="30" customHeight="1" x14ac:dyDescent="0.25">
      <c r="A6" s="8" t="s">
        <v>37</v>
      </c>
      <c r="B6" s="7">
        <f>SUM(jan!A4:C4)</f>
        <v>110</v>
      </c>
      <c r="C6" s="7">
        <f>SUM(feb!A4:C4)</f>
        <v>79</v>
      </c>
      <c r="D6" s="7">
        <f>SUM(mar!A4:C4)</f>
        <v>128</v>
      </c>
      <c r="E6" s="7">
        <f>SUM(apr!A4:C4)</f>
        <v>126</v>
      </c>
      <c r="F6" s="7">
        <f>SUM(may!A4:C4)</f>
        <v>141</v>
      </c>
      <c r="G6" s="7">
        <f>SUM(jun!A4:C4)</f>
        <v>113</v>
      </c>
      <c r="H6" s="7">
        <f>SUM(jul!A4:C4)</f>
        <v>139</v>
      </c>
      <c r="I6" s="7">
        <f>SUM(aug!A4:C4)</f>
        <v>126</v>
      </c>
      <c r="J6" s="7">
        <f>SUM(sep!A4:C4)</f>
        <v>92</v>
      </c>
      <c r="K6" s="7">
        <f>SUM(oct!A4:C4)</f>
        <v>148</v>
      </c>
      <c r="L6" s="7">
        <f>SUM(nov!A4:C4)</f>
        <v>89</v>
      </c>
      <c r="M6" s="7">
        <f>SUM(dec!A4:C4)</f>
        <v>96</v>
      </c>
      <c r="N6" s="18">
        <f t="shared" si="0"/>
        <v>1387</v>
      </c>
      <c r="O6" s="42">
        <v>0.41</v>
      </c>
    </row>
    <row r="7" spans="1:15" ht="30" customHeight="1" x14ac:dyDescent="0.25">
      <c r="A7" s="8" t="s">
        <v>18</v>
      </c>
      <c r="B7" s="7">
        <f>SUM(jan!A5:C5)</f>
        <v>5</v>
      </c>
      <c r="C7" s="7">
        <f>SUM(feb!A5:C5)</f>
        <v>9</v>
      </c>
      <c r="D7" s="7">
        <f>SUM(mar!A5:C5)</f>
        <v>5</v>
      </c>
      <c r="E7" s="7">
        <f>SUM(apr!A5:C5)</f>
        <v>4</v>
      </c>
      <c r="F7" s="7">
        <f>SUM(may!A5:C5)</f>
        <v>3</v>
      </c>
      <c r="G7" s="7">
        <f>SUM(jun!A5:C5)</f>
        <v>4</v>
      </c>
      <c r="H7" s="7">
        <f>SUM(jul!A5:C5)</f>
        <v>4</v>
      </c>
      <c r="I7" s="7">
        <f>SUM(aug!A5:C5)</f>
        <v>6</v>
      </c>
      <c r="J7" s="7">
        <f>SUM(sep!A5:C5)</f>
        <v>1</v>
      </c>
      <c r="K7" s="7">
        <f>SUM(oct!A5:C5)</f>
        <v>3</v>
      </c>
      <c r="L7" s="7">
        <f>SUM(nov!A5:C5)</f>
        <v>2</v>
      </c>
      <c r="M7" s="7">
        <f>SUM(dec!A5:C5)</f>
        <v>5</v>
      </c>
      <c r="N7" s="18">
        <f t="shared" si="0"/>
        <v>51</v>
      </c>
      <c r="O7" s="42">
        <v>0.01</v>
      </c>
    </row>
    <row r="8" spans="1:15" ht="30" customHeight="1" thickBot="1" x14ac:dyDescent="0.3">
      <c r="A8" s="43" t="s">
        <v>36</v>
      </c>
      <c r="B8" s="45">
        <f>SUM(jan!A6:C6)</f>
        <v>102</v>
      </c>
      <c r="C8" s="45">
        <f>SUM(feb!A6:C6)</f>
        <v>79</v>
      </c>
      <c r="D8" s="45">
        <f>SUM(mar!A6:C6)</f>
        <v>102</v>
      </c>
      <c r="E8" s="45">
        <f>SUM(apr!A6:C6)</f>
        <v>154</v>
      </c>
      <c r="F8" s="45">
        <f>SUM(may!A6:C6)</f>
        <v>185</v>
      </c>
      <c r="G8" s="45">
        <f>SUM(jun!A6:C6)</f>
        <v>112</v>
      </c>
      <c r="H8" s="45">
        <f>SUM(jul!A6:C6)</f>
        <v>154</v>
      </c>
      <c r="I8" s="45">
        <f>SUM(aug!A6:C6)</f>
        <v>158</v>
      </c>
      <c r="J8" s="45">
        <f>SUM(sep!A6:C6)</f>
        <v>123</v>
      </c>
      <c r="K8" s="45">
        <f>SUM(oct!A6:C6)</f>
        <v>121</v>
      </c>
      <c r="L8" s="45">
        <f>SUM(nov!A6:C6)</f>
        <v>101</v>
      </c>
      <c r="M8" s="45">
        <f>SUM(dec!A6:C6)</f>
        <v>99</v>
      </c>
      <c r="N8" s="44">
        <f t="shared" si="0"/>
        <v>1490</v>
      </c>
      <c r="O8" s="46">
        <v>0.44</v>
      </c>
    </row>
    <row r="9" spans="1:15" ht="30" customHeight="1" x14ac:dyDescent="0.25">
      <c r="A9" s="8" t="s">
        <v>19</v>
      </c>
      <c r="B9" s="7">
        <f>SUM(jan!A7:C7)</f>
        <v>29</v>
      </c>
      <c r="C9" s="7">
        <f>SUM(feb!A7:C7)</f>
        <v>24</v>
      </c>
      <c r="D9" s="7">
        <f>SUM(mar!A7:C7)</f>
        <v>24</v>
      </c>
      <c r="E9" s="7">
        <f>SUM(apr!A7:C7)</f>
        <v>30</v>
      </c>
      <c r="F9" s="7">
        <f>SUM(may!A7:C7)</f>
        <v>41</v>
      </c>
      <c r="G9" s="7">
        <f>SUM(jun!A7:C7)</f>
        <v>25</v>
      </c>
      <c r="H9" s="7">
        <f>SUM(jul!A7:C7)</f>
        <v>23</v>
      </c>
      <c r="I9" s="7">
        <f>SUM(aug!A7:C7)</f>
        <v>54</v>
      </c>
      <c r="J9" s="7">
        <f>SUM(sep!A7:C7)</f>
        <v>33</v>
      </c>
      <c r="K9" s="7">
        <f>SUM(oct!A7:C7)</f>
        <v>34</v>
      </c>
      <c r="L9" s="7">
        <f>SUM(nov!A7:C7)</f>
        <v>26</v>
      </c>
      <c r="M9" s="7">
        <f>SUM(dec!A7:C7)</f>
        <v>27</v>
      </c>
      <c r="N9" s="18">
        <f t="shared" si="0"/>
        <v>370</v>
      </c>
      <c r="O9" s="34">
        <v>0.11</v>
      </c>
    </row>
    <row r="10" spans="1:15" ht="30" customHeight="1" x14ac:dyDescent="0.25">
      <c r="A10" s="8" t="s">
        <v>25</v>
      </c>
      <c r="B10" s="7">
        <f>SUM(jan!A8:C8)</f>
        <v>90</v>
      </c>
      <c r="C10" s="7">
        <f>SUM(feb!A8:C8)</f>
        <v>38</v>
      </c>
      <c r="D10" s="7">
        <f>SUM(mar!A8:C8)</f>
        <v>60</v>
      </c>
      <c r="E10" s="7">
        <f>SUM(apr!A8:C8)</f>
        <v>81</v>
      </c>
      <c r="F10" s="7">
        <f>SUM(may!A8:C8)</f>
        <v>111</v>
      </c>
      <c r="G10" s="7">
        <f>SUM(jun!A8:C8)</f>
        <v>84</v>
      </c>
      <c r="H10" s="7">
        <f>SUM(jul!A8:C8)</f>
        <v>106</v>
      </c>
      <c r="I10" s="7">
        <f>SUM(aug!A8:C8)</f>
        <v>89</v>
      </c>
      <c r="J10" s="7">
        <f>SUM(sep!A8:C8)</f>
        <v>49</v>
      </c>
      <c r="K10" s="7">
        <f>SUM(oct!A8:C8)</f>
        <v>62</v>
      </c>
      <c r="L10" s="7">
        <f>SUM(nov!A8:C8)</f>
        <v>44</v>
      </c>
      <c r="M10" s="7">
        <f>SUM(dec!A8:C8)</f>
        <v>44</v>
      </c>
      <c r="N10" s="18">
        <f t="shared" si="0"/>
        <v>858</v>
      </c>
      <c r="O10" s="34">
        <v>0.25</v>
      </c>
    </row>
    <row r="11" spans="1:15" ht="30" customHeight="1" x14ac:dyDescent="0.25">
      <c r="A11" s="8" t="s">
        <v>20</v>
      </c>
      <c r="B11" s="7">
        <f>SUM(jan!A9:C9)</f>
        <v>56</v>
      </c>
      <c r="C11" s="7">
        <f>SUM(feb!A9:C9)</f>
        <v>52</v>
      </c>
      <c r="D11" s="7">
        <f>SUM(mar!A9:C9)</f>
        <v>77</v>
      </c>
      <c r="E11" s="7">
        <f>SUM(apr!A9:C9)</f>
        <v>67</v>
      </c>
      <c r="F11" s="7">
        <f>SUM(may!A9:C9)</f>
        <v>56</v>
      </c>
      <c r="G11" s="7">
        <f>SUM(jun!A9:C9)</f>
        <v>34</v>
      </c>
      <c r="H11" s="7">
        <f>SUM(jul!A9:C9)</f>
        <v>49</v>
      </c>
      <c r="I11" s="7">
        <f>SUM(aug!A9:C9)</f>
        <v>43</v>
      </c>
      <c r="J11" s="7">
        <f>SUM(sep!A9:C9)</f>
        <v>77</v>
      </c>
      <c r="K11" s="7">
        <f>SUM(oct!A9:C9)</f>
        <v>63</v>
      </c>
      <c r="L11" s="7">
        <f>SUM(nov!A9:C9)</f>
        <v>39</v>
      </c>
      <c r="M11" s="7">
        <f>SUM(dec!A9:C9)</f>
        <v>44</v>
      </c>
      <c r="N11" s="18">
        <f t="shared" si="0"/>
        <v>657</v>
      </c>
      <c r="O11" s="34">
        <v>0.19</v>
      </c>
    </row>
    <row r="12" spans="1:15" ht="30" customHeight="1" x14ac:dyDescent="0.25">
      <c r="A12" s="8" t="s">
        <v>26</v>
      </c>
      <c r="B12" s="7">
        <f>SUM(jan!A10:C10)</f>
        <v>41</v>
      </c>
      <c r="C12" s="7">
        <f>SUM(feb!A10:C10)</f>
        <v>52</v>
      </c>
      <c r="D12" s="7">
        <f>SUM(mar!A10:C10)</f>
        <v>69</v>
      </c>
      <c r="E12" s="7">
        <f>SUM(apr!A10:C10)</f>
        <v>68</v>
      </c>
      <c r="F12" s="7">
        <f>SUM(may!A10:C10)</f>
        <v>63</v>
      </c>
      <c r="G12" s="7">
        <f>SUM(jun!A10:C10)</f>
        <v>47</v>
      </c>
      <c r="H12" s="7">
        <f>SUM(jul!A10:C10)</f>
        <v>48</v>
      </c>
      <c r="I12" s="7">
        <f>SUM(aug!A10:C10)</f>
        <v>62</v>
      </c>
      <c r="J12" s="7">
        <f>SUM(sep!A10:C10)</f>
        <v>24</v>
      </c>
      <c r="K12" s="7">
        <f>SUM(oct!A10:C10)</f>
        <v>55</v>
      </c>
      <c r="L12" s="7">
        <f>SUM(nov!A10:C10)</f>
        <v>41</v>
      </c>
      <c r="M12" s="7">
        <f>SUM(dec!A10:C10)</f>
        <v>48</v>
      </c>
      <c r="N12" s="18">
        <f t="shared" si="0"/>
        <v>618</v>
      </c>
      <c r="O12" s="34">
        <v>0.18</v>
      </c>
    </row>
    <row r="13" spans="1:15" ht="30" customHeight="1" x14ac:dyDescent="0.25">
      <c r="A13" s="8" t="s">
        <v>21</v>
      </c>
      <c r="B13" s="7">
        <f>SUM(jan!A11:C11)</f>
        <v>0</v>
      </c>
      <c r="C13" s="7">
        <f>SUM(feb!A11:C11)</f>
        <v>0</v>
      </c>
      <c r="D13" s="7">
        <f>SUM(mar!A11:C11)</f>
        <v>0</v>
      </c>
      <c r="E13" s="7">
        <f>SUM(apr!A11:C11)</f>
        <v>1</v>
      </c>
      <c r="F13" s="7">
        <f>SUM(may!A11:C11)</f>
        <v>2</v>
      </c>
      <c r="G13" s="7">
        <f>SUM(jun!A11:C11)</f>
        <v>2</v>
      </c>
      <c r="H13" s="7">
        <f>SUM(jul!A11:C11)</f>
        <v>1</v>
      </c>
      <c r="I13" s="7">
        <f>SUM(aug!A11:C11)</f>
        <v>2</v>
      </c>
      <c r="J13" s="7">
        <f>SUM(sep!A11:C11)</f>
        <v>1</v>
      </c>
      <c r="K13" s="7">
        <f>SUM(oct!A11:C11)</f>
        <v>4</v>
      </c>
      <c r="L13" s="7">
        <f>SUM(nov!A11:C11)</f>
        <v>0</v>
      </c>
      <c r="M13" s="7">
        <f>SUM(dec!A11:C11)</f>
        <v>1</v>
      </c>
      <c r="N13" s="18">
        <f t="shared" si="0"/>
        <v>14</v>
      </c>
      <c r="O13" s="35">
        <v>0.01</v>
      </c>
    </row>
    <row r="14" spans="1:15" ht="30" customHeight="1" x14ac:dyDescent="0.25">
      <c r="A14" s="10" t="s">
        <v>50</v>
      </c>
      <c r="B14" s="13">
        <f>SUM(jan!A12:C12)</f>
        <v>13</v>
      </c>
      <c r="C14" s="9">
        <f>SUM(feb!A12:C12)</f>
        <v>27</v>
      </c>
      <c r="D14" s="9">
        <f>SUM(mar!A12:D12)</f>
        <v>19</v>
      </c>
      <c r="E14" s="9">
        <f>SUM(apr!A12:C12)</f>
        <v>46</v>
      </c>
      <c r="F14" s="9">
        <f>SUM(may!A12:C12)</f>
        <v>69</v>
      </c>
      <c r="G14" s="9">
        <f>SUM(jun!A12:C12)</f>
        <v>56</v>
      </c>
      <c r="H14" s="9">
        <f>SUM(jul!A12:F12)</f>
        <v>89</v>
      </c>
      <c r="I14" s="9">
        <f>SUM(aug!A12:G12)</f>
        <v>65</v>
      </c>
      <c r="J14" s="9">
        <f>SUM(sep!A12:H12)</f>
        <v>49</v>
      </c>
      <c r="K14" s="9">
        <f>SUM(oct!A12:I12)</f>
        <v>66</v>
      </c>
      <c r="L14" s="9">
        <f>SUM(nov!A12:J12)</f>
        <v>54</v>
      </c>
      <c r="M14" s="9">
        <f>SUM(dec!A12:K12)</f>
        <v>13</v>
      </c>
      <c r="N14" s="13">
        <f>SUM(B14:M14)</f>
        <v>566</v>
      </c>
      <c r="O14" s="47">
        <v>0.17</v>
      </c>
    </row>
    <row r="15" spans="1:15" ht="30" customHeight="1" x14ac:dyDescent="0.25">
      <c r="A15" s="10" t="s">
        <v>51</v>
      </c>
      <c r="B15" s="13">
        <f>SUM(jan!A13:C13)</f>
        <v>27</v>
      </c>
      <c r="C15" s="9">
        <f>SUM(feb!A13:C13)</f>
        <v>22</v>
      </c>
      <c r="D15" s="9">
        <f>SUM(mar!A13:D13)</f>
        <v>22</v>
      </c>
      <c r="E15" s="38">
        <f>SUM(apr!A13:C13)</f>
        <v>20</v>
      </c>
      <c r="F15" s="38">
        <f>SUM(may!A13:D13)</f>
        <v>22</v>
      </c>
      <c r="G15" s="38">
        <f>SUM(jun!A13:C13)</f>
        <v>20</v>
      </c>
      <c r="H15" s="38">
        <f>SUM(jul!A13:C13)</f>
        <v>23</v>
      </c>
      <c r="I15" s="38">
        <f>SUM(aug!A13:C13)</f>
        <v>23</v>
      </c>
      <c r="J15" s="38">
        <f>SUM(sep!A13:C13)</f>
        <v>45</v>
      </c>
      <c r="K15" s="38">
        <f>SUM(oct!A13:C13)</f>
        <v>24</v>
      </c>
      <c r="L15" s="38">
        <f>SUM(nov!A13:C13)</f>
        <v>19</v>
      </c>
      <c r="M15" s="38">
        <f>SUM(dec!A13:C13)</f>
        <v>36</v>
      </c>
      <c r="N15" s="13">
        <f>SUM(B15:M15)</f>
        <v>303</v>
      </c>
      <c r="O15" s="42">
        <v>0.09</v>
      </c>
    </row>
    <row r="16" spans="1:15" ht="30" customHeight="1" x14ac:dyDescent="0.25">
      <c r="A16" s="39" t="s">
        <v>41</v>
      </c>
      <c r="B16" s="40">
        <f t="shared" ref="B16:L16" si="1">SUM(B5:B8)</f>
        <v>256</v>
      </c>
      <c r="C16" s="40">
        <f t="shared" si="1"/>
        <v>215</v>
      </c>
      <c r="D16" s="40">
        <f t="shared" si="1"/>
        <v>271</v>
      </c>
      <c r="E16" s="40">
        <f t="shared" si="1"/>
        <v>313</v>
      </c>
      <c r="F16" s="40">
        <f t="shared" si="1"/>
        <v>364</v>
      </c>
      <c r="G16" s="40">
        <f t="shared" si="1"/>
        <v>268</v>
      </c>
      <c r="H16" s="40">
        <f>SUM(H5:H8)</f>
        <v>339</v>
      </c>
      <c r="I16" s="40">
        <f>SUM(I5:I8)</f>
        <v>338</v>
      </c>
      <c r="J16" s="40">
        <f>SUM(J5:J8)</f>
        <v>278</v>
      </c>
      <c r="K16" s="40">
        <f t="shared" si="1"/>
        <v>308</v>
      </c>
      <c r="L16" s="40">
        <f t="shared" si="1"/>
        <v>223</v>
      </c>
      <c r="M16" s="40">
        <f>SUM(M5:M8)</f>
        <v>246</v>
      </c>
      <c r="N16" s="40">
        <f>SUM(ExpenseSummary[[#Totals],[Jan]:[Dec]])</f>
        <v>3419</v>
      </c>
      <c r="O16" s="41"/>
    </row>
    <row r="17" spans="1:16" ht="30" customHeight="1" x14ac:dyDescent="0.25">
      <c r="A17" s="5" t="s">
        <v>42</v>
      </c>
      <c r="B17" s="6">
        <f t="shared" ref="B17:M17" si="2">SUM(B9:B15)</f>
        <v>256</v>
      </c>
      <c r="C17" s="6">
        <f t="shared" si="2"/>
        <v>215</v>
      </c>
      <c r="D17" s="6">
        <f t="shared" si="2"/>
        <v>271</v>
      </c>
      <c r="E17" s="6">
        <f t="shared" si="2"/>
        <v>313</v>
      </c>
      <c r="F17" s="6">
        <f t="shared" si="2"/>
        <v>364</v>
      </c>
      <c r="G17" s="6">
        <f t="shared" si="2"/>
        <v>268</v>
      </c>
      <c r="H17" s="6">
        <f t="shared" si="2"/>
        <v>339</v>
      </c>
      <c r="I17" s="6">
        <f t="shared" si="2"/>
        <v>338</v>
      </c>
      <c r="J17" s="6">
        <f t="shared" si="2"/>
        <v>278</v>
      </c>
      <c r="K17" s="6">
        <f t="shared" si="2"/>
        <v>308</v>
      </c>
      <c r="L17" s="6">
        <f t="shared" si="2"/>
        <v>223</v>
      </c>
      <c r="M17" s="6">
        <f t="shared" si="2"/>
        <v>213</v>
      </c>
      <c r="N17" s="11">
        <f>SUM(B17:M17)</f>
        <v>3386</v>
      </c>
    </row>
    <row r="18" spans="1:16" ht="30" customHeight="1" x14ac:dyDescent="0.25">
      <c r="A18" s="16" t="s">
        <v>46</v>
      </c>
      <c r="B18">
        <f>B9+B11+B12</f>
        <v>126</v>
      </c>
      <c r="C18">
        <f t="shared" ref="C18:M18" si="3">SUM(C9+C11+C12)</f>
        <v>128</v>
      </c>
      <c r="D18">
        <f t="shared" si="3"/>
        <v>170</v>
      </c>
      <c r="E18">
        <f t="shared" si="3"/>
        <v>165</v>
      </c>
      <c r="F18">
        <f t="shared" si="3"/>
        <v>160</v>
      </c>
      <c r="G18">
        <f t="shared" si="3"/>
        <v>106</v>
      </c>
      <c r="H18">
        <f t="shared" si="3"/>
        <v>120</v>
      </c>
      <c r="I18">
        <f t="shared" si="3"/>
        <v>159</v>
      </c>
      <c r="J18">
        <f t="shared" si="3"/>
        <v>134</v>
      </c>
      <c r="K18">
        <f t="shared" si="3"/>
        <v>152</v>
      </c>
      <c r="L18">
        <f t="shared" si="3"/>
        <v>106</v>
      </c>
      <c r="M18">
        <f t="shared" si="3"/>
        <v>119</v>
      </c>
      <c r="N18">
        <f>SUM(B18:M18)</f>
        <v>1645</v>
      </c>
    </row>
    <row r="19" spans="1:16" ht="30" customHeight="1" x14ac:dyDescent="0.25">
      <c r="B19" s="14"/>
      <c r="C19" s="14"/>
      <c r="D19" s="14"/>
      <c r="E19" s="14"/>
      <c r="F19" s="14"/>
      <c r="G19" s="14"/>
      <c r="I19" s="14"/>
      <c r="M19" s="29" t="s">
        <v>57</v>
      </c>
      <c r="N19" s="12"/>
      <c r="O19" s="12"/>
      <c r="P19" s="12"/>
    </row>
    <row r="20" spans="1:16" ht="30" customHeight="1" x14ac:dyDescent="0.45">
      <c r="C20" s="14"/>
      <c r="G20" s="31" t="s">
        <v>58</v>
      </c>
      <c r="H20" s="32"/>
      <c r="I20" s="32"/>
      <c r="J20" s="32"/>
      <c r="K20" s="32"/>
      <c r="M20" t="s">
        <v>60</v>
      </c>
    </row>
  </sheetData>
  <dataConsolidate/>
  <dataValidations count="22">
    <dataValidation allowBlank="1" showInputMessage="1" showErrorMessage="1" prompt="An expense trends workbook that tracks specific expenses over a 12 month period. This workbook contains a tips worksheet, this summary worksheet and a worksheet for each month" sqref="A1" xr:uid="{00000000-0002-0000-0000-000000000000}"/>
    <dataValidation allowBlank="1" showInputMessage="1" showErrorMessage="1" prompt="Enter an expense name in this column" sqref="A4" xr:uid="{00000000-0002-0000-0000-000001000000}"/>
    <dataValidation allowBlank="1" showInputMessage="1" showErrorMessage="1" prompt="Expense total over the 12 months is automatically displayed in this column" sqref="N4" xr:uid="{00000000-0002-0000-0000-000002000000}"/>
    <dataValidation allowBlank="1" showInputMessage="1" showErrorMessage="1" prompt="Cells B2 to M2 contain navigation links to a detailed outline of expenses for each month in a calendar year, starting with January and ending with December.  Cell N2 contains a navigation link to the tips worksheet" sqref="A2" xr:uid="{00000000-0002-0000-0000-000003000000}"/>
    <dataValidation allowBlank="1" showInputMessage="1" showErrorMessage="1" prompt="Navigation hyperlink to the expense details for this month" sqref="B2:M2" xr:uid="{00000000-0002-0000-0000-000004000000}"/>
    <dataValidation allowBlank="1" showInputMessage="1" showErrorMessage="1" prompt="Navigation hyperlink to the tips worksheet, which explains how to use this workbook" sqref="N2" xr:uid="{00000000-0002-0000-0000-000005000000}"/>
    <dataValidation allowBlank="1" showInputMessage="1" showErrorMessage="1" prompt="Clustered column chart comparing expenses from Jan to Dec is displayed in B3 to M3. A navigation hyperlink to each month is above each clustered column chart from B2 to M2. The expense summary for each month is in the Expense Summary table" sqref="A3" xr:uid="{00000000-0002-0000-0000-000006000000}"/>
    <dataValidation allowBlank="1" showInputMessage="1" showErrorMessage="1" prompt="A clustered column chart comparing expenses for the month of Jan. Select the navigation link in B2 to view the expense details. Navigate to the Expense Summary table starting in B4 to view the summary of each expense amount" sqref="B3" xr:uid="{00000000-0002-0000-0000-000007000000}"/>
    <dataValidation allowBlank="1" showInputMessage="1" showErrorMessage="1" prompt="A clustered column chart comparing expenses for the month of Feb. Select the navigation link in C2 to view the expense details. Navigate to the Expense Summary table starting in C4 to view the summary of each expense amount" sqref="C3" xr:uid="{00000000-0002-0000-0000-000008000000}"/>
    <dataValidation allowBlank="1" showInputMessage="1" showErrorMessage="1" prompt="A clustered column chart comparing expenses for the month of Mar. Select the navigation link in D2 to view the expense details. Navigate to the Expense Summary table starting in D4 to view the summary of each expense amount" sqref="D3" xr:uid="{00000000-0002-0000-0000-000009000000}"/>
    <dataValidation allowBlank="1" showInputMessage="1" showErrorMessage="1" prompt="A clustered column chart comparing expenses for the month of Apr. Select the navigation link in E2 to view the expense details. Navigate to the Expense Summary table starting in E4 to view the summary of each expense amount" sqref="E3" xr:uid="{00000000-0002-0000-0000-00000A000000}"/>
    <dataValidation allowBlank="1" showInputMessage="1" showErrorMessage="1" prompt="A clustered column chart comparing expenses for the month of May. Select the navigation link in F2 to view the expense details. Navigate to the Expense Summary table starting in F4 to view the summary of each expense amount" sqref="F3" xr:uid="{00000000-0002-0000-0000-00000B000000}"/>
    <dataValidation allowBlank="1" showInputMessage="1" showErrorMessage="1" prompt="A clustered column chart comparing expenses for the month of Jun. Select the navigation link in G2 to view the expense details. Navigate to the Expense Summary table starting in G4 to view the summary of each expense amount" sqref="G3" xr:uid="{00000000-0002-0000-0000-00000C000000}"/>
    <dataValidation allowBlank="1" showInputMessage="1" showErrorMessage="1" prompt="A clustered column chart comparing expenses for the month of Jul. Select the navigation link in H2 to view the expense details. Navigate to the Expense Summary table starting in H4 to view the summary of each expense amount" sqref="H3" xr:uid="{00000000-0002-0000-0000-00000D000000}"/>
    <dataValidation allowBlank="1" showInputMessage="1" showErrorMessage="1" prompt="A clustered column chart comparing expenses for the month of Aug. Select the navigation link in I2 to view the expense details. Navigate to the Expense Summary table starting in I4 to view the summary of each expense amount" sqref="I3" xr:uid="{00000000-0002-0000-0000-00000E000000}"/>
    <dataValidation allowBlank="1" showInputMessage="1" showErrorMessage="1" prompt="A clustered column chart comparing expenses for the month of Sep. Select the navigation link in J2 to view the expense details. Navigate to the Expense Summary table starting in J4 to view the summary of each expense amount" sqref="J3" xr:uid="{00000000-0002-0000-0000-00000F000000}"/>
    <dataValidation allowBlank="1" showInputMessage="1" showErrorMessage="1" prompt="A clustered column chart comparing expenses for the month of Oct. Select the navigation link in K2 to view the expense details. Navigate to the Expense Summary table starting in K4 to view the summary of each expense amount" sqref="K3" xr:uid="{00000000-0002-0000-0000-000010000000}"/>
    <dataValidation allowBlank="1" showInputMessage="1" showErrorMessage="1" prompt="A clustered column chart comparing expenses for the month of Nov. Select the navigation link in L2 to view the expense details. Navigate to the Expense Summary table starting in L4 to view the summary of each expense amount" sqref="L3" xr:uid="{00000000-0002-0000-0000-000011000000}"/>
    <dataValidation allowBlank="1" showInputMessage="1" showErrorMessage="1" prompt="A clustered column chart comparing expenses for the month of Dec. Select the navigation link in M2 to view the expense details. Navigate to the Expense Summary table starting in M4 to view the summary of each expense amount" sqref="M3" xr:uid="{00000000-0002-0000-0000-000012000000}"/>
    <dataValidation allowBlank="1" showInputMessage="1" showErrorMessage="1" prompt="Legend for the clustered column chart" sqref="N3" xr:uid="{00000000-0002-0000-0000-000013000000}"/>
    <dataValidation allowBlank="1" showInputMessage="1" showErrorMessage="1" prompt="Expense amount is automatically displayed in this column" sqref="B4:M4" xr:uid="{00000000-0002-0000-0000-000014000000}"/>
    <dataValidation type="list" errorStyle="warning" allowBlank="1" showInputMessage="1" showErrorMessage="1" error="An expense from the drop down should be selected in order for it to be included on the Summary sheet" sqref="A5:A15" xr:uid="{00000000-0002-0000-0000-000015000000}">
      <formula1>ExpenseCategories</formula1>
    </dataValidation>
  </dataValidations>
  <hyperlinks>
    <hyperlink ref="B2" location="jan!A1" tooltip="Select to navigate to Jan" display="Jan" xr:uid="{00000000-0004-0000-0000-000000000000}"/>
    <hyperlink ref="C2" location="feb!A1" tooltip="Select to navigate to Feb" display="Feb" xr:uid="{00000000-0004-0000-0000-000001000000}"/>
    <hyperlink ref="D2" location="mar!A1" tooltip="Select to navigate to Mar" display="Mar" xr:uid="{00000000-0004-0000-0000-000002000000}"/>
    <hyperlink ref="E2" location="apr!A1" tooltip="Select to navigate to Apr" display="Apr" xr:uid="{00000000-0004-0000-0000-000003000000}"/>
    <hyperlink ref="F2" location="may!A1" tooltip="Select to navigate to May" display="May" xr:uid="{00000000-0004-0000-0000-000004000000}"/>
    <hyperlink ref="G2" location="jun!A1" tooltip="Select to navigate to Jun" display="Jun" xr:uid="{00000000-0004-0000-0000-000005000000}"/>
    <hyperlink ref="H2" location="jul!A1" tooltip="Select to navigate to Jul" display="Jul" xr:uid="{00000000-0004-0000-0000-000006000000}"/>
    <hyperlink ref="I2" location="aug!A1" tooltip="Select to navigate to Aug" display="Aug" xr:uid="{00000000-0004-0000-0000-000007000000}"/>
    <hyperlink ref="J2" location="sep!A1" tooltip="Select to navigate to Sep" display="Sep" xr:uid="{00000000-0004-0000-0000-000008000000}"/>
    <hyperlink ref="K2" location="oct!A1" tooltip="Select to navigate to Oct" display="Oct" xr:uid="{00000000-0004-0000-0000-000009000000}"/>
    <hyperlink ref="L2" location="nov!A1" tooltip="Select to navigate to Nov" display="Nov" xr:uid="{00000000-0004-0000-0000-00000A000000}"/>
    <hyperlink ref="M2" location="dec!A1" tooltip="Select to navigate to Dec" display="Dec" xr:uid="{00000000-0004-0000-0000-00000B000000}"/>
    <hyperlink ref="N2" location="tips!A1" tooltip="Select to navigate to tips" display="Tips" xr:uid="{00000000-0004-0000-0000-00000C000000}"/>
  </hyperlinks>
  <printOptions horizontalCentered="1"/>
  <pageMargins left="0.25" right="0.25" top="0.75" bottom="0.75" header="0.3" footer="0.3"/>
  <pageSetup scale="56" orientation="landscape" r:id="rId1"/>
  <headerFooter differentFirst="1">
    <oddFooter>Page &amp;P of &amp;N</oddFooter>
  </headerFooter>
  <ignoredErrors>
    <ignoredError sqref="C5:C13 D6 D5:M5 D7:M13 E6:M6" calculatedColumn="1"/>
  </ignoredErrors>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pageSetUpPr autoPageBreaks="0" fitToPage="1"/>
  </sheetPr>
  <dimension ref="A1:D16"/>
  <sheetViews>
    <sheetView showGridLines="0" zoomScaleNormal="100" workbookViewId="0">
      <selection activeCell="I4" sqref="I4"/>
    </sheetView>
  </sheetViews>
  <sheetFormatPr defaultRowHeight="30" customHeight="1" x14ac:dyDescent="0.25"/>
  <cols>
    <col min="1" max="3" width="15.5703125" customWidth="1"/>
    <col min="4" max="4" width="30.5703125" customWidth="1"/>
  </cols>
  <sheetData>
    <row r="1" spans="1:4" ht="35.1" customHeight="1" x14ac:dyDescent="0.4">
      <c r="A1" s="48" t="s">
        <v>34</v>
      </c>
      <c r="B1" s="48"/>
      <c r="C1" s="48"/>
      <c r="D1" s="3" t="s">
        <v>14</v>
      </c>
    </row>
    <row r="2" spans="1:4" ht="17.100000000000001" customHeight="1" x14ac:dyDescent="0.25">
      <c r="A2" s="20" t="s">
        <v>15</v>
      </c>
      <c r="B2" s="20" t="s">
        <v>16</v>
      </c>
      <c r="C2" s="20" t="s">
        <v>22</v>
      </c>
      <c r="D2" s="20" t="s">
        <v>23</v>
      </c>
    </row>
    <row r="3" spans="1:4" ht="30" customHeight="1" x14ac:dyDescent="0.25">
      <c r="A3" s="21">
        <v>30</v>
      </c>
      <c r="B3" s="22">
        <v>8</v>
      </c>
      <c r="C3" s="23">
        <v>10</v>
      </c>
      <c r="D3" s="22" t="s">
        <v>17</v>
      </c>
    </row>
    <row r="4" spans="1:4" ht="30" customHeight="1" x14ac:dyDescent="0.25">
      <c r="A4" s="24">
        <v>93</v>
      </c>
      <c r="B4" s="25">
        <v>20</v>
      </c>
      <c r="C4" s="26">
        <v>13</v>
      </c>
      <c r="D4" s="25" t="s">
        <v>37</v>
      </c>
    </row>
    <row r="5" spans="1:4" ht="30" customHeight="1" x14ac:dyDescent="0.25">
      <c r="A5" s="24">
        <v>5</v>
      </c>
      <c r="B5" s="25">
        <v>1</v>
      </c>
      <c r="C5" s="26"/>
      <c r="D5" s="25" t="s">
        <v>18</v>
      </c>
    </row>
    <row r="6" spans="1:4" ht="30" customHeight="1" x14ac:dyDescent="0.25">
      <c r="A6" s="24">
        <v>63</v>
      </c>
      <c r="B6" s="25">
        <v>95</v>
      </c>
      <c r="C6" s="26"/>
      <c r="D6" s="25" t="s">
        <v>36</v>
      </c>
    </row>
    <row r="7" spans="1:4" ht="30" customHeight="1" x14ac:dyDescent="0.25">
      <c r="A7" s="24">
        <v>21</v>
      </c>
      <c r="B7" s="25">
        <v>22</v>
      </c>
      <c r="C7" s="26">
        <v>11</v>
      </c>
      <c r="D7" s="25" t="s">
        <v>19</v>
      </c>
    </row>
    <row r="8" spans="1:4" ht="30" customHeight="1" x14ac:dyDescent="0.25">
      <c r="A8" s="24">
        <v>64</v>
      </c>
      <c r="B8" s="25">
        <v>25</v>
      </c>
      <c r="C8" s="26"/>
      <c r="D8" s="25" t="s">
        <v>25</v>
      </c>
    </row>
    <row r="9" spans="1:4" ht="30" customHeight="1" x14ac:dyDescent="0.25">
      <c r="A9" s="24">
        <v>33</v>
      </c>
      <c r="B9" s="25">
        <v>10</v>
      </c>
      <c r="C9" s="26"/>
      <c r="D9" s="25" t="s">
        <v>20</v>
      </c>
    </row>
    <row r="10" spans="1:4" ht="30" customHeight="1" x14ac:dyDescent="0.25">
      <c r="A10" s="24">
        <v>54</v>
      </c>
      <c r="B10" s="25">
        <v>5</v>
      </c>
      <c r="C10" s="26">
        <v>3</v>
      </c>
      <c r="D10" s="25" t="s">
        <v>26</v>
      </c>
    </row>
    <row r="11" spans="1:4" ht="30" customHeight="1" x14ac:dyDescent="0.25">
      <c r="A11" s="24"/>
      <c r="B11" s="25">
        <v>2</v>
      </c>
      <c r="C11" s="26"/>
      <c r="D11" s="25" t="s">
        <v>21</v>
      </c>
    </row>
    <row r="12" spans="1:4" ht="30" customHeight="1" x14ac:dyDescent="0.25">
      <c r="A12" s="24">
        <v>1</v>
      </c>
      <c r="B12" s="25">
        <v>55</v>
      </c>
      <c r="C12" s="26">
        <v>9</v>
      </c>
      <c r="D12" s="25" t="s">
        <v>50</v>
      </c>
    </row>
    <row r="13" spans="1:4" ht="30" customHeight="1" x14ac:dyDescent="0.25">
      <c r="A13" s="24">
        <v>18</v>
      </c>
      <c r="B13" s="25">
        <v>5</v>
      </c>
      <c r="C13" s="26"/>
      <c r="D13" s="25" t="s">
        <v>51</v>
      </c>
    </row>
    <row r="14" spans="1:4" ht="30" customHeight="1" x14ac:dyDescent="0.25">
      <c r="A14" s="27">
        <f>SUM(A3:A13)</f>
        <v>382</v>
      </c>
      <c r="B14" s="19">
        <f>SUM(B3:B13)</f>
        <v>248</v>
      </c>
      <c r="C14" s="28">
        <f>SUM(C3:C12)</f>
        <v>46</v>
      </c>
      <c r="D14" s="19">
        <f>SUM(A14:C14)</f>
        <v>676</v>
      </c>
    </row>
    <row r="15" spans="1:4" ht="30" customHeight="1" x14ac:dyDescent="0.25">
      <c r="A15">
        <f>SUM(A3:A13)</f>
        <v>382</v>
      </c>
    </row>
    <row r="16" spans="1:4" ht="30" customHeight="1" x14ac:dyDescent="0.25">
      <c r="A16">
        <f>SUM(B3:B6)</f>
        <v>124</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3" xr:uid="{00000000-0002-0000-09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900-000001000000}"/>
    <dataValidation allowBlank="1" showInputMessage="1" showErrorMessage="1" prompt="Navigation hyperlink to the summary worksheet" sqref="D1" xr:uid="{00000000-0002-0000-0900-000002000000}"/>
    <dataValidation allowBlank="1" showInputMessage="1" showErrorMessage="1" prompt="Enter the date of the expense in this column" sqref="A2" xr:uid="{00000000-0002-0000-0900-000003000000}"/>
    <dataValidation allowBlank="1" showInputMessage="1" showErrorMessage="1" prompt="Enter the PO# in this column" sqref="B2" xr:uid="{00000000-0002-0000-0900-000004000000}"/>
    <dataValidation allowBlank="1" showInputMessage="1" showErrorMessage="1" prompt="Enter the Amount of the expense in this column" sqref="C2" xr:uid="{00000000-0002-0000-09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900-000006000000}"/>
    <dataValidation type="custom" errorStyle="warning" allowBlank="1" showInputMessage="1" showErrorMessage="1" errorTitle="Amount Validation" error="Amount should be a number." sqref="C3:C13" xr:uid="{00000000-0002-0000-0900-000007000000}">
      <formula1>ISNUMBER($C3)</formula1>
    </dataValidation>
    <dataValidation type="custom" errorStyle="warning" allowBlank="1" showInputMessage="1" showErrorMessage="1" error="A date in March needs be entered in order for this expense to be added to the Summary sheet" sqref="A3:A13" xr:uid="{00000000-0002-0000-0900-000008000000}">
      <formula1>MONTH($A3)=3</formula1>
    </dataValidation>
  </dataValidations>
  <hyperlinks>
    <hyperlink ref="D1" location="summary!A1" tooltip="Select to view summary" display="Summary" xr:uid="{00000000-0004-0000-09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39997558519241921"/>
    <pageSetUpPr autoPageBreaks="0" fitToPage="1"/>
  </sheetPr>
  <dimension ref="A1:D16"/>
  <sheetViews>
    <sheetView showGridLines="0" workbookViewId="0">
      <selection activeCell="C13" sqref="C13"/>
    </sheetView>
  </sheetViews>
  <sheetFormatPr defaultRowHeight="30" customHeight="1" x14ac:dyDescent="0.25"/>
  <cols>
    <col min="1" max="3" width="15.5703125" customWidth="1"/>
    <col min="4" max="4" width="30.5703125" customWidth="1"/>
  </cols>
  <sheetData>
    <row r="1" spans="1:4" ht="35.1" customHeight="1" x14ac:dyDescent="0.4">
      <c r="A1" s="48" t="s">
        <v>35</v>
      </c>
      <c r="B1" s="48"/>
      <c r="C1" s="48"/>
      <c r="D1" s="3" t="s">
        <v>14</v>
      </c>
    </row>
    <row r="2" spans="1:4" ht="17.100000000000001" customHeight="1" x14ac:dyDescent="0.25">
      <c r="A2" s="20" t="s">
        <v>15</v>
      </c>
      <c r="B2" s="20" t="s">
        <v>16</v>
      </c>
      <c r="C2" s="20" t="s">
        <v>22</v>
      </c>
      <c r="D2" s="20" t="s">
        <v>23</v>
      </c>
    </row>
    <row r="3" spans="1:4" ht="30" customHeight="1" x14ac:dyDescent="0.25">
      <c r="A3" s="21">
        <v>20</v>
      </c>
      <c r="B3" s="22">
        <v>42</v>
      </c>
      <c r="C3" s="23"/>
      <c r="D3" s="22" t="s">
        <v>17</v>
      </c>
    </row>
    <row r="4" spans="1:4" ht="30" customHeight="1" x14ac:dyDescent="0.25">
      <c r="A4" s="24">
        <v>57</v>
      </c>
      <c r="B4" s="25">
        <v>22</v>
      </c>
      <c r="C4" s="26">
        <v>13</v>
      </c>
      <c r="D4" s="25" t="s">
        <v>37</v>
      </c>
    </row>
    <row r="5" spans="1:4" ht="30" customHeight="1" x14ac:dyDescent="0.25">
      <c r="A5" s="24">
        <v>0</v>
      </c>
      <c r="B5" s="25">
        <v>1</v>
      </c>
      <c r="C5" s="26"/>
      <c r="D5" s="25" t="s">
        <v>18</v>
      </c>
    </row>
    <row r="6" spans="1:4" ht="30" customHeight="1" x14ac:dyDescent="0.25">
      <c r="A6" s="24">
        <v>62</v>
      </c>
      <c r="B6" s="25">
        <v>61</v>
      </c>
      <c r="C6" s="26"/>
      <c r="D6" s="25" t="s">
        <v>36</v>
      </c>
    </row>
    <row r="7" spans="1:4" ht="30" customHeight="1" x14ac:dyDescent="0.25">
      <c r="A7" s="24">
        <v>15</v>
      </c>
      <c r="B7" s="25">
        <v>17</v>
      </c>
      <c r="C7" s="26">
        <v>1</v>
      </c>
      <c r="D7" s="25" t="s">
        <v>19</v>
      </c>
    </row>
    <row r="8" spans="1:4" ht="30" customHeight="1" x14ac:dyDescent="0.25">
      <c r="A8" s="24">
        <v>39</v>
      </c>
      <c r="B8" s="25">
        <v>10</v>
      </c>
      <c r="C8" s="26"/>
      <c r="D8" s="25" t="s">
        <v>25</v>
      </c>
    </row>
    <row r="9" spans="1:4" ht="30" customHeight="1" x14ac:dyDescent="0.25">
      <c r="A9" s="24">
        <v>48</v>
      </c>
      <c r="B9" s="25">
        <v>27</v>
      </c>
      <c r="C9" s="26">
        <v>2</v>
      </c>
      <c r="D9" s="25" t="s">
        <v>20</v>
      </c>
    </row>
    <row r="10" spans="1:4" ht="30" customHeight="1" x14ac:dyDescent="0.25">
      <c r="A10" s="24">
        <v>22</v>
      </c>
      <c r="B10" s="25">
        <v>2</v>
      </c>
      <c r="C10" s="26"/>
      <c r="D10" s="25" t="s">
        <v>26</v>
      </c>
    </row>
    <row r="11" spans="1:4" ht="30" customHeight="1" x14ac:dyDescent="0.25">
      <c r="A11" s="24">
        <v>1</v>
      </c>
      <c r="B11" s="25">
        <v>0</v>
      </c>
      <c r="C11" s="26"/>
      <c r="D11" s="25" t="s">
        <v>21</v>
      </c>
    </row>
    <row r="12" spans="1:4" ht="30" customHeight="1" x14ac:dyDescent="0.25">
      <c r="A12" s="24">
        <v>3</v>
      </c>
      <c r="B12" s="25">
        <v>36</v>
      </c>
      <c r="C12" s="26">
        <v>10</v>
      </c>
      <c r="D12" s="25" t="s">
        <v>50</v>
      </c>
    </row>
    <row r="13" spans="1:4" ht="30" customHeight="1" x14ac:dyDescent="0.25">
      <c r="A13" s="24">
        <v>11</v>
      </c>
      <c r="B13" s="25">
        <v>34</v>
      </c>
      <c r="C13" s="26"/>
      <c r="D13" s="25" t="s">
        <v>51</v>
      </c>
    </row>
    <row r="14" spans="1:4" ht="30" customHeight="1" x14ac:dyDescent="0.25">
      <c r="A14" s="27"/>
      <c r="B14" s="19"/>
      <c r="C14" s="28"/>
      <c r="D14" s="19">
        <f>SUM(A14:C14)</f>
        <v>0</v>
      </c>
    </row>
    <row r="15" spans="1:4" ht="30" customHeight="1" x14ac:dyDescent="0.25">
      <c r="A15">
        <f>SUM(A3:A13)</f>
        <v>278</v>
      </c>
    </row>
    <row r="16" spans="1:4" ht="30" customHeight="1" x14ac:dyDescent="0.25">
      <c r="A16">
        <f>SUM(B3:B6)</f>
        <v>126</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3" xr:uid="{00000000-0002-0000-0A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A00-000001000000}"/>
    <dataValidation allowBlank="1" showInputMessage="1" showErrorMessage="1" prompt="Navigation hyperlink to the summary worksheet" sqref="D1" xr:uid="{00000000-0002-0000-0A00-000002000000}"/>
    <dataValidation allowBlank="1" showInputMessage="1" showErrorMessage="1" prompt="Enter the date of the expense in this column" sqref="A2" xr:uid="{00000000-0002-0000-0A00-000003000000}"/>
    <dataValidation allowBlank="1" showInputMessage="1" showErrorMessage="1" prompt="Enter the PO# in this column" sqref="B2" xr:uid="{00000000-0002-0000-0A00-000004000000}"/>
    <dataValidation allowBlank="1" showInputMessage="1" showErrorMessage="1" prompt="Enter the Amount of the expense in this column" sqref="C2" xr:uid="{00000000-0002-0000-0A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A00-000006000000}"/>
    <dataValidation type="custom" errorStyle="warning" allowBlank="1" showInputMessage="1" showErrorMessage="1" errorTitle="Amount Validation" error="Amount should be a number." sqref="C3:C13" xr:uid="{00000000-0002-0000-0A00-000007000000}">
      <formula1>ISNUMBER($C3)</formula1>
    </dataValidation>
    <dataValidation type="custom" errorStyle="warning" allowBlank="1" showInputMessage="1" showErrorMessage="1" error="A date in March needs be entered in order for this expense to be added to the Summary sheet" sqref="A3:A13" xr:uid="{00000000-0002-0000-0A00-000008000000}">
      <formula1>MONTH($A3)=3</formula1>
    </dataValidation>
  </dataValidations>
  <hyperlinks>
    <hyperlink ref="D1" location="summary!A1" tooltip="Select to view summary" display="Summary" xr:uid="{00000000-0004-0000-0A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59999389629810485"/>
    <pageSetUpPr autoPageBreaks="0" fitToPage="1"/>
  </sheetPr>
  <dimension ref="A1:D16"/>
  <sheetViews>
    <sheetView showGridLines="0" workbookViewId="0">
      <selection activeCell="B20" sqref="B20"/>
    </sheetView>
  </sheetViews>
  <sheetFormatPr defaultRowHeight="30" customHeight="1" x14ac:dyDescent="0.25"/>
  <cols>
    <col min="1" max="3" width="15.5703125" customWidth="1"/>
    <col min="4" max="4" width="30.5703125" customWidth="1"/>
  </cols>
  <sheetData>
    <row r="1" spans="1:4" ht="35.1" customHeight="1" x14ac:dyDescent="0.4">
      <c r="A1" s="48" t="s">
        <v>38</v>
      </c>
      <c r="B1" s="48"/>
      <c r="C1" s="48"/>
      <c r="D1" s="3" t="s">
        <v>14</v>
      </c>
    </row>
    <row r="2" spans="1:4" ht="17.100000000000001" customHeight="1" x14ac:dyDescent="0.25">
      <c r="A2" s="20" t="s">
        <v>15</v>
      </c>
      <c r="B2" s="20" t="s">
        <v>16</v>
      </c>
      <c r="C2" s="20" t="s">
        <v>22</v>
      </c>
      <c r="D2" s="20" t="s">
        <v>23</v>
      </c>
    </row>
    <row r="3" spans="1:4" ht="30" customHeight="1" x14ac:dyDescent="0.25">
      <c r="A3" s="21">
        <v>33</v>
      </c>
      <c r="B3" s="22">
        <v>3</v>
      </c>
      <c r="C3" s="23"/>
      <c r="D3" s="22" t="s">
        <v>17</v>
      </c>
    </row>
    <row r="4" spans="1:4" ht="30" customHeight="1" x14ac:dyDescent="0.25">
      <c r="A4" s="24">
        <v>108</v>
      </c>
      <c r="B4" s="25">
        <v>24</v>
      </c>
      <c r="C4" s="26">
        <v>16</v>
      </c>
      <c r="D4" s="25" t="s">
        <v>37</v>
      </c>
    </row>
    <row r="5" spans="1:4" ht="30" customHeight="1" x14ac:dyDescent="0.25">
      <c r="A5" s="24">
        <v>3</v>
      </c>
      <c r="B5" s="25"/>
      <c r="C5" s="26"/>
      <c r="D5" s="25" t="s">
        <v>18</v>
      </c>
    </row>
    <row r="6" spans="1:4" ht="30" customHeight="1" x14ac:dyDescent="0.25">
      <c r="A6" s="24">
        <v>52</v>
      </c>
      <c r="B6" s="25">
        <v>63</v>
      </c>
      <c r="C6" s="26">
        <v>6</v>
      </c>
      <c r="D6" s="25" t="s">
        <v>36</v>
      </c>
    </row>
    <row r="7" spans="1:4" ht="30" customHeight="1" x14ac:dyDescent="0.25">
      <c r="A7" s="24">
        <v>17</v>
      </c>
      <c r="B7" s="25">
        <v>16</v>
      </c>
      <c r="C7" s="26">
        <v>1</v>
      </c>
      <c r="D7" s="25" t="s">
        <v>19</v>
      </c>
    </row>
    <row r="8" spans="1:4" ht="30" customHeight="1" x14ac:dyDescent="0.25">
      <c r="A8" s="24">
        <v>53</v>
      </c>
      <c r="B8" s="25">
        <v>9</v>
      </c>
      <c r="C8" s="26"/>
      <c r="D8" s="25" t="s">
        <v>25</v>
      </c>
    </row>
    <row r="9" spans="1:4" ht="30" customHeight="1" x14ac:dyDescent="0.25">
      <c r="A9" s="24">
        <v>48</v>
      </c>
      <c r="B9" s="25">
        <v>15</v>
      </c>
      <c r="C9" s="26"/>
      <c r="D9" s="25" t="s">
        <v>20</v>
      </c>
    </row>
    <row r="10" spans="1:4" ht="30" customHeight="1" x14ac:dyDescent="0.25">
      <c r="A10" s="24">
        <v>48</v>
      </c>
      <c r="B10" s="25">
        <v>5</v>
      </c>
      <c r="C10" s="26">
        <v>2</v>
      </c>
      <c r="D10" s="25" t="s">
        <v>26</v>
      </c>
    </row>
    <row r="11" spans="1:4" ht="30" customHeight="1" x14ac:dyDescent="0.25">
      <c r="A11" s="24">
        <v>1</v>
      </c>
      <c r="B11" s="25">
        <v>3</v>
      </c>
      <c r="C11" s="26"/>
      <c r="D11" s="25" t="s">
        <v>21</v>
      </c>
    </row>
    <row r="12" spans="1:4" ht="30" customHeight="1" x14ac:dyDescent="0.25">
      <c r="A12" s="24">
        <v>6</v>
      </c>
      <c r="B12" s="25">
        <v>41</v>
      </c>
      <c r="C12" s="26">
        <v>19</v>
      </c>
      <c r="D12" s="25" t="s">
        <v>50</v>
      </c>
    </row>
    <row r="13" spans="1:4" ht="30" customHeight="1" x14ac:dyDescent="0.25">
      <c r="A13" s="24">
        <v>23</v>
      </c>
      <c r="B13" s="25">
        <v>1</v>
      </c>
      <c r="C13" s="26"/>
      <c r="D13" s="25" t="s">
        <v>51</v>
      </c>
    </row>
    <row r="14" spans="1:4" ht="30" customHeight="1" x14ac:dyDescent="0.25">
      <c r="A14" s="27">
        <f>SUM(A3:A13)</f>
        <v>392</v>
      </c>
      <c r="B14" s="19">
        <f>SUM(B3:B13)</f>
        <v>180</v>
      </c>
      <c r="C14" s="28">
        <f>SUM(C3:C11)</f>
        <v>25</v>
      </c>
      <c r="D14" s="19">
        <f>SUM(A14:C14)</f>
        <v>597</v>
      </c>
    </row>
    <row r="15" spans="1:4" ht="30" customHeight="1" x14ac:dyDescent="0.25">
      <c r="A15">
        <f>SUM(A2:A5)</f>
        <v>144</v>
      </c>
    </row>
    <row r="16" spans="1:4" ht="30" customHeight="1" x14ac:dyDescent="0.25">
      <c r="A16">
        <f>SUM(B2:B5)</f>
        <v>27</v>
      </c>
    </row>
  </sheetData>
  <mergeCells count="1">
    <mergeCell ref="A1:C1"/>
  </mergeCells>
  <dataValidations xWindow="246" yWindow="325" count="9">
    <dataValidation type="list" errorStyle="warning" allowBlank="1" showInputMessage="1" showErrorMessage="1" error="An expense from the drop down should be selected in order for it to be included on the Summary sheet" sqref="D3:D13" xr:uid="{00000000-0002-0000-0B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B00-000001000000}"/>
    <dataValidation allowBlank="1" showInputMessage="1" showErrorMessage="1" prompt="Navigation hyperlink to the summary worksheet" sqref="D1" xr:uid="{00000000-0002-0000-0B00-000002000000}"/>
    <dataValidation allowBlank="1" showInputMessage="1" showErrorMessage="1" prompt="Enter the date of the expense in this column" sqref="A2" xr:uid="{00000000-0002-0000-0B00-000003000000}"/>
    <dataValidation allowBlank="1" showInputMessage="1" showErrorMessage="1" prompt="Enter the PO# in this column" sqref="B2" xr:uid="{00000000-0002-0000-0B00-000004000000}"/>
    <dataValidation allowBlank="1" showInputMessage="1" showErrorMessage="1" prompt="Enter the Amount of the expense in this column" sqref="C2" xr:uid="{00000000-0002-0000-0B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B00-000006000000}"/>
    <dataValidation type="custom" errorStyle="warning" allowBlank="1" showInputMessage="1" showErrorMessage="1" errorTitle="Amount Validation" error="Amount should be a number." sqref="C3:C13" xr:uid="{00000000-0002-0000-0B00-000007000000}">
      <formula1>ISNUMBER($C3)</formula1>
    </dataValidation>
    <dataValidation type="custom" errorStyle="warning" allowBlank="1" showInputMessage="1" showErrorMessage="1" error="A date in March needs be entered in order for this expense to be added to the Summary sheet" sqref="A3:A13" xr:uid="{00000000-0002-0000-0B00-000008000000}">
      <formula1>MONTH($A3)=3</formula1>
    </dataValidation>
  </dataValidations>
  <hyperlinks>
    <hyperlink ref="D1" location="summary!A1" tooltip="Select to view summary" display="Summary" xr:uid="{00000000-0004-0000-0B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79998168889431442"/>
    <pageSetUpPr autoPageBreaks="0" fitToPage="1"/>
  </sheetPr>
  <dimension ref="A1:D16"/>
  <sheetViews>
    <sheetView showGridLines="0" workbookViewId="0">
      <selection activeCell="C13" sqref="C13"/>
    </sheetView>
  </sheetViews>
  <sheetFormatPr defaultRowHeight="30" customHeight="1" x14ac:dyDescent="0.25"/>
  <cols>
    <col min="1" max="3" width="15.5703125" customWidth="1"/>
    <col min="4" max="4" width="30.5703125" customWidth="1"/>
  </cols>
  <sheetData>
    <row r="1" spans="1:4" ht="35.1" customHeight="1" x14ac:dyDescent="0.4">
      <c r="A1" s="48" t="s">
        <v>39</v>
      </c>
      <c r="B1" s="48"/>
      <c r="C1" s="48"/>
      <c r="D1" s="3" t="s">
        <v>14</v>
      </c>
    </row>
    <row r="2" spans="1:4" ht="17.100000000000001" customHeight="1" x14ac:dyDescent="0.25">
      <c r="A2" s="20" t="s">
        <v>15</v>
      </c>
      <c r="B2" s="20" t="s">
        <v>16</v>
      </c>
      <c r="C2" s="20" t="s">
        <v>22</v>
      </c>
      <c r="D2" s="20" t="s">
        <v>23</v>
      </c>
    </row>
    <row r="3" spans="1:4" ht="30" customHeight="1" x14ac:dyDescent="0.25">
      <c r="A3" s="24">
        <v>29</v>
      </c>
      <c r="B3" s="22">
        <v>2</v>
      </c>
      <c r="C3" s="23"/>
      <c r="D3" s="22" t="s">
        <v>17</v>
      </c>
    </row>
    <row r="4" spans="1:4" ht="30" customHeight="1" x14ac:dyDescent="0.25">
      <c r="A4" s="24">
        <v>63</v>
      </c>
      <c r="B4" s="25">
        <v>11</v>
      </c>
      <c r="C4" s="26">
        <v>15</v>
      </c>
      <c r="D4" s="25" t="s">
        <v>37</v>
      </c>
    </row>
    <row r="5" spans="1:4" ht="30" customHeight="1" x14ac:dyDescent="0.25">
      <c r="A5" s="24">
        <v>1</v>
      </c>
      <c r="B5" s="25">
        <v>1</v>
      </c>
      <c r="C5" s="26"/>
      <c r="D5" s="25" t="s">
        <v>18</v>
      </c>
    </row>
    <row r="6" spans="1:4" ht="30" customHeight="1" x14ac:dyDescent="0.25">
      <c r="A6" s="24">
        <v>44</v>
      </c>
      <c r="B6" s="25">
        <v>57</v>
      </c>
      <c r="C6" s="26"/>
      <c r="D6" s="25" t="s">
        <v>36</v>
      </c>
    </row>
    <row r="7" spans="1:4" ht="30" customHeight="1" x14ac:dyDescent="0.25">
      <c r="A7" s="24">
        <v>19</v>
      </c>
      <c r="B7" s="25">
        <v>3</v>
      </c>
      <c r="C7" s="26">
        <v>4</v>
      </c>
      <c r="D7" s="25" t="s">
        <v>19</v>
      </c>
    </row>
    <row r="8" spans="1:4" ht="30" customHeight="1" x14ac:dyDescent="0.25">
      <c r="A8" s="24">
        <v>33</v>
      </c>
      <c r="B8" s="25">
        <v>11</v>
      </c>
      <c r="C8" s="26"/>
      <c r="D8" s="25" t="s">
        <v>25</v>
      </c>
    </row>
    <row r="9" spans="1:4" ht="30" customHeight="1" x14ac:dyDescent="0.25">
      <c r="A9" s="24">
        <v>26</v>
      </c>
      <c r="B9" s="25">
        <v>13</v>
      </c>
      <c r="C9" s="26"/>
      <c r="D9" s="25" t="s">
        <v>20</v>
      </c>
    </row>
    <row r="10" spans="1:4" ht="30" customHeight="1" x14ac:dyDescent="0.25">
      <c r="A10" s="24">
        <v>38</v>
      </c>
      <c r="B10" s="25">
        <v>3</v>
      </c>
      <c r="C10" s="26"/>
      <c r="D10" s="25" t="s">
        <v>26</v>
      </c>
    </row>
    <row r="11" spans="1:4" ht="30" customHeight="1" x14ac:dyDescent="0.25">
      <c r="A11" s="24">
        <v>0</v>
      </c>
      <c r="B11" s="25"/>
      <c r="C11" s="26"/>
      <c r="D11" s="25" t="s">
        <v>21</v>
      </c>
    </row>
    <row r="12" spans="1:4" ht="30" customHeight="1" x14ac:dyDescent="0.25">
      <c r="A12" s="24">
        <v>2</v>
      </c>
      <c r="B12" s="25">
        <v>41</v>
      </c>
      <c r="C12" s="26">
        <v>11</v>
      </c>
      <c r="D12" s="25" t="s">
        <v>50</v>
      </c>
    </row>
    <row r="13" spans="1:4" ht="30" customHeight="1" x14ac:dyDescent="0.25">
      <c r="A13" s="24">
        <v>19</v>
      </c>
      <c r="B13" s="25"/>
      <c r="C13" s="26"/>
      <c r="D13" s="25" t="s">
        <v>51</v>
      </c>
    </row>
    <row r="14" spans="1:4" ht="30" customHeight="1" x14ac:dyDescent="0.25">
      <c r="A14" s="27">
        <f>SUM(A3:A13)</f>
        <v>274</v>
      </c>
      <c r="B14" s="19">
        <f>SUM(B3:B12)</f>
        <v>142</v>
      </c>
      <c r="C14" s="28">
        <f>SUM(C3:C12)</f>
        <v>30</v>
      </c>
      <c r="D14" s="19">
        <f>SUM(A14:C14)</f>
        <v>446</v>
      </c>
    </row>
    <row r="15" spans="1:4" ht="30" customHeight="1" x14ac:dyDescent="0.25">
      <c r="A15">
        <f>SUM(A3:A6)</f>
        <v>137</v>
      </c>
    </row>
    <row r="16" spans="1:4" ht="30" customHeight="1" x14ac:dyDescent="0.25">
      <c r="A16">
        <f>SUM(B3:B6)</f>
        <v>71</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3" xr:uid="{00000000-0002-0000-0C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C00-000001000000}"/>
    <dataValidation allowBlank="1" showInputMessage="1" showErrorMessage="1" prompt="Navigation hyperlink to the summary worksheet" sqref="D1" xr:uid="{00000000-0002-0000-0C00-000002000000}"/>
    <dataValidation allowBlank="1" showInputMessage="1" showErrorMessage="1" prompt="Enter the date of the expense in this column" sqref="A2" xr:uid="{00000000-0002-0000-0C00-000003000000}"/>
    <dataValidation allowBlank="1" showInputMessage="1" showErrorMessage="1" prompt="Enter the PO# in this column" sqref="B2" xr:uid="{00000000-0002-0000-0C00-000004000000}"/>
    <dataValidation allowBlank="1" showInputMessage="1" showErrorMessage="1" prompt="Enter the Amount of the expense in this column" sqref="C2" xr:uid="{00000000-0002-0000-0C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C00-000006000000}"/>
    <dataValidation type="custom" errorStyle="warning" allowBlank="1" showInputMessage="1" showErrorMessage="1" errorTitle="Amount Validation" error="Amount should be a number." sqref="C3:C13" xr:uid="{00000000-0002-0000-0C00-000007000000}">
      <formula1>ISNUMBER($C3)</formula1>
    </dataValidation>
    <dataValidation type="custom" errorStyle="warning" allowBlank="1" showInputMessage="1" showErrorMessage="1" error="A date in March needs be entered in order for this expense to be added to the Summary sheet" sqref="A3:A13" xr:uid="{00000000-0002-0000-0C00-000008000000}">
      <formula1>MONTH($A3)=3</formula1>
    </dataValidation>
  </dataValidations>
  <hyperlinks>
    <hyperlink ref="D1" location="summary!A1" tooltip="Select to view summary" display="Summary" xr:uid="{00000000-0004-0000-0C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autoPageBreaks="0" fitToPage="1"/>
  </sheetPr>
  <dimension ref="A1:J14"/>
  <sheetViews>
    <sheetView showGridLines="0" workbookViewId="0">
      <selection activeCell="G16" sqref="G15:G16"/>
    </sheetView>
  </sheetViews>
  <sheetFormatPr defaultRowHeight="30" customHeight="1" x14ac:dyDescent="0.25"/>
  <cols>
    <col min="1" max="3" width="15.5703125" customWidth="1"/>
    <col min="4" max="4" width="30.5703125" customWidth="1"/>
  </cols>
  <sheetData>
    <row r="1" spans="1:10" ht="35.1" customHeight="1" x14ac:dyDescent="0.4">
      <c r="A1" s="48" t="s">
        <v>40</v>
      </c>
      <c r="B1" s="48"/>
      <c r="C1" s="48"/>
      <c r="D1" s="3" t="s">
        <v>14</v>
      </c>
    </row>
    <row r="2" spans="1:10" ht="17.100000000000001" customHeight="1" x14ac:dyDescent="0.25">
      <c r="A2" s="20" t="s">
        <v>15</v>
      </c>
      <c r="B2" s="20" t="s">
        <v>16</v>
      </c>
      <c r="C2" s="20" t="s">
        <v>22</v>
      </c>
      <c r="D2" s="20" t="s">
        <v>23</v>
      </c>
    </row>
    <row r="3" spans="1:10" ht="30" customHeight="1" x14ac:dyDescent="0.25">
      <c r="A3" s="21">
        <v>40</v>
      </c>
      <c r="B3" s="22">
        <v>6</v>
      </c>
      <c r="C3" s="23"/>
      <c r="D3" s="22" t="s">
        <v>17</v>
      </c>
      <c r="J3" t="s">
        <v>55</v>
      </c>
    </row>
    <row r="4" spans="1:10" ht="30" customHeight="1" x14ac:dyDescent="0.25">
      <c r="A4" s="24">
        <v>76</v>
      </c>
      <c r="B4" s="25">
        <v>13</v>
      </c>
      <c r="C4" s="26">
        <v>7</v>
      </c>
      <c r="D4" s="25" t="s">
        <v>37</v>
      </c>
      <c r="J4" t="s">
        <v>56</v>
      </c>
    </row>
    <row r="5" spans="1:10" ht="30" customHeight="1" x14ac:dyDescent="0.25">
      <c r="A5" s="24">
        <v>4</v>
      </c>
      <c r="B5" s="25">
        <v>1</v>
      </c>
      <c r="C5" s="26"/>
      <c r="D5" s="25" t="s">
        <v>18</v>
      </c>
    </row>
    <row r="6" spans="1:10" ht="30" customHeight="1" x14ac:dyDescent="0.25">
      <c r="A6" s="24">
        <v>78</v>
      </c>
      <c r="B6" s="25">
        <v>21</v>
      </c>
      <c r="C6" s="26"/>
      <c r="D6" s="25" t="s">
        <v>36</v>
      </c>
    </row>
    <row r="7" spans="1:10" ht="30" customHeight="1" x14ac:dyDescent="0.25">
      <c r="A7" s="24">
        <v>19</v>
      </c>
      <c r="B7" s="25">
        <v>6</v>
      </c>
      <c r="C7" s="26">
        <v>2</v>
      </c>
      <c r="D7" s="25" t="s">
        <v>19</v>
      </c>
    </row>
    <row r="8" spans="1:10" ht="30" customHeight="1" x14ac:dyDescent="0.25">
      <c r="A8" s="24">
        <v>37</v>
      </c>
      <c r="B8" s="25">
        <v>7</v>
      </c>
      <c r="C8" s="26"/>
      <c r="D8" s="25" t="s">
        <v>25</v>
      </c>
    </row>
    <row r="9" spans="1:10" ht="30" customHeight="1" x14ac:dyDescent="0.25">
      <c r="A9" s="24">
        <v>39</v>
      </c>
      <c r="B9" s="25">
        <v>5</v>
      </c>
      <c r="C9" s="26"/>
      <c r="D9" s="25" t="s">
        <v>20</v>
      </c>
    </row>
    <row r="10" spans="1:10" ht="30" customHeight="1" x14ac:dyDescent="0.25">
      <c r="A10" s="24">
        <v>47</v>
      </c>
      <c r="B10" s="25">
        <v>1</v>
      </c>
      <c r="C10" s="26"/>
      <c r="D10" s="25" t="s">
        <v>26</v>
      </c>
    </row>
    <row r="11" spans="1:10" ht="30" customHeight="1" x14ac:dyDescent="0.25">
      <c r="A11" s="24">
        <v>1</v>
      </c>
      <c r="B11" s="25"/>
      <c r="C11" s="26"/>
      <c r="D11" s="25" t="s">
        <v>21</v>
      </c>
    </row>
    <row r="12" spans="1:10" ht="30" customHeight="1" x14ac:dyDescent="0.25">
      <c r="A12" s="24">
        <v>2</v>
      </c>
      <c r="B12" s="25">
        <v>6</v>
      </c>
      <c r="C12" s="26">
        <v>5</v>
      </c>
      <c r="D12" s="25" t="s">
        <v>50</v>
      </c>
    </row>
    <row r="13" spans="1:10" ht="30" customHeight="1" x14ac:dyDescent="0.25">
      <c r="A13" s="24">
        <v>33</v>
      </c>
      <c r="B13" s="25">
        <v>3</v>
      </c>
      <c r="C13" s="26"/>
      <c r="D13" s="25" t="s">
        <v>51</v>
      </c>
    </row>
    <row r="14" spans="1:10" ht="30" customHeight="1" x14ac:dyDescent="0.25">
      <c r="A14" s="27">
        <f>SUM(A3:A13)</f>
        <v>376</v>
      </c>
      <c r="B14" s="19">
        <f>SUM(B3:B13)</f>
        <v>69</v>
      </c>
      <c r="C14" s="28">
        <f>SUM(C3:C12)</f>
        <v>14</v>
      </c>
      <c r="D14" s="19">
        <f>SUM(A14:C14)</f>
        <v>459</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3" xr:uid="{00000000-0002-0000-0D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D00-000001000000}"/>
    <dataValidation allowBlank="1" showInputMessage="1" showErrorMessage="1" prompt="Navigation hyperlink to the summary worksheet" sqref="D1" xr:uid="{00000000-0002-0000-0D00-000002000000}"/>
    <dataValidation allowBlank="1" showInputMessage="1" showErrorMessage="1" prompt="Enter the date of the expense in this column" sqref="A2" xr:uid="{00000000-0002-0000-0D00-000003000000}"/>
    <dataValidation allowBlank="1" showInputMessage="1" showErrorMessage="1" prompt="Enter the PO# in this column" sqref="B2" xr:uid="{00000000-0002-0000-0D00-000004000000}"/>
    <dataValidation allowBlank="1" showInputMessage="1" showErrorMessage="1" prompt="Enter the Amount of the expense in this column" sqref="C2" xr:uid="{00000000-0002-0000-0D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D00-000006000000}"/>
    <dataValidation type="custom" errorStyle="warning" allowBlank="1" showInputMessage="1" showErrorMessage="1" errorTitle="Amount Validation" error="Amount should be a number." sqref="C3:C13" xr:uid="{00000000-0002-0000-0D00-000007000000}">
      <formula1>ISNUMBER($C3)</formula1>
    </dataValidation>
    <dataValidation type="custom" errorStyle="warning" allowBlank="1" showInputMessage="1" showErrorMessage="1" error="A date in March needs be entered in order for this expense to be added to the Summary sheet" sqref="A3:A13" xr:uid="{00000000-0002-0000-0D00-000008000000}">
      <formula1>MONTH($A3)=3</formula1>
    </dataValidation>
  </dataValidations>
  <hyperlinks>
    <hyperlink ref="D1" location="summary!A1" tooltip="Select to view summary" display="Summary" xr:uid="{00000000-0004-0000-0D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
  <sheetViews>
    <sheetView topLeftCell="A7" workbookViewId="0">
      <selection activeCell="K20" sqref="K20"/>
    </sheetView>
  </sheetViews>
  <sheetFormatPr defaultRowHeight="30" customHeight="1" x14ac:dyDescent="0.25"/>
  <cols>
    <col min="1" max="1" width="25.7109375" customWidth="1"/>
    <col min="2" max="14" width="12.5703125" customWidth="1"/>
    <col min="15" max="15" width="12.7109375" customWidth="1"/>
    <col min="16" max="16" width="9.140625" customWidth="1"/>
    <col min="17" max="17" width="7.28515625" customWidth="1"/>
  </cols>
  <sheetData>
    <row r="1" spans="1:15" ht="35.1" customHeight="1" x14ac:dyDescent="0.4">
      <c r="A1" s="15" t="s">
        <v>54</v>
      </c>
      <c r="B1" s="15"/>
      <c r="C1" s="15"/>
    </row>
    <row r="2" spans="1:15" ht="17.100000000000001" customHeight="1" x14ac:dyDescent="0.25">
      <c r="B2" s="4" t="s">
        <v>1</v>
      </c>
      <c r="C2" s="4" t="s">
        <v>2</v>
      </c>
      <c r="D2" s="4" t="s">
        <v>3</v>
      </c>
      <c r="E2" s="4" t="s">
        <v>4</v>
      </c>
      <c r="F2" s="4" t="s">
        <v>5</v>
      </c>
      <c r="G2" s="4" t="s">
        <v>6</v>
      </c>
      <c r="H2" s="4" t="s">
        <v>7</v>
      </c>
      <c r="I2" s="4" t="s">
        <v>8</v>
      </c>
      <c r="J2" s="4" t="s">
        <v>9</v>
      </c>
      <c r="K2" s="4" t="s">
        <v>10</v>
      </c>
      <c r="L2" s="4" t="s">
        <v>11</v>
      </c>
      <c r="M2" s="4" t="s">
        <v>12</v>
      </c>
      <c r="N2" s="4" t="s">
        <v>13</v>
      </c>
    </row>
    <row r="3" spans="1:15" ht="224.1" customHeight="1" x14ac:dyDescent="0.25"/>
    <row r="4" spans="1:15" ht="17.100000000000001" customHeight="1" x14ac:dyDescent="0.25">
      <c r="A4" s="2" t="s">
        <v>24</v>
      </c>
      <c r="B4" s="2" t="s">
        <v>1</v>
      </c>
      <c r="C4" s="2" t="s">
        <v>2</v>
      </c>
      <c r="D4" s="2" t="s">
        <v>3</v>
      </c>
      <c r="E4" s="2" t="s">
        <v>4</v>
      </c>
      <c r="F4" s="2" t="s">
        <v>5</v>
      </c>
      <c r="G4" s="2" t="s">
        <v>6</v>
      </c>
      <c r="H4" s="2" t="s">
        <v>7</v>
      </c>
      <c r="I4" s="2" t="s">
        <v>8</v>
      </c>
      <c r="J4" s="2" t="s">
        <v>9</v>
      </c>
      <c r="K4" s="2" t="s">
        <v>10</v>
      </c>
      <c r="L4" s="2" t="s">
        <v>11</v>
      </c>
      <c r="M4" s="2" t="s">
        <v>12</v>
      </c>
      <c r="N4" s="2" t="s">
        <v>0</v>
      </c>
      <c r="O4" s="2" t="s">
        <v>49</v>
      </c>
    </row>
    <row r="5" spans="1:15" ht="30" customHeight="1" x14ac:dyDescent="0.25">
      <c r="A5" s="8" t="s">
        <v>17</v>
      </c>
      <c r="B5" s="18">
        <f>SUM(jan!A3:B3)</f>
        <v>38</v>
      </c>
      <c r="C5" s="7">
        <f>SUM(feb!A3:B3)</f>
        <v>48</v>
      </c>
      <c r="D5" s="7">
        <f>SUM(mar!A3:B3)</f>
        <v>35</v>
      </c>
      <c r="E5" s="7">
        <f>SUM(apr!A3:B3)</f>
        <v>27</v>
      </c>
      <c r="F5" s="7">
        <f>SUM(may!A3:B3)</f>
        <v>35</v>
      </c>
      <c r="G5" s="7">
        <f>SUM(jun!A3:B3)</f>
        <v>39</v>
      </c>
      <c r="H5" s="7">
        <f>SUM(jul!A3:B3)</f>
        <v>42</v>
      </c>
      <c r="I5" s="7">
        <f>SUM(aug!A3:B3)</f>
        <v>38</v>
      </c>
      <c r="J5" s="7">
        <f>SUM(sep!A3:B3)</f>
        <v>62</v>
      </c>
      <c r="K5" s="7">
        <f>SUM(oct!A3:B3)</f>
        <v>36</v>
      </c>
      <c r="L5" s="7">
        <f>SUM(nov!A3:B3)</f>
        <v>31</v>
      </c>
      <c r="M5" s="7">
        <f>SUM(dec!A3:B3)</f>
        <v>46</v>
      </c>
      <c r="N5" s="18">
        <f t="shared" ref="N5:N13" si="0">SUM(B5:M5)</f>
        <v>477</v>
      </c>
      <c r="O5" s="42">
        <v>0.15</v>
      </c>
    </row>
    <row r="6" spans="1:15" ht="30" customHeight="1" x14ac:dyDescent="0.25">
      <c r="A6" s="8" t="s">
        <v>37</v>
      </c>
      <c r="B6" s="18">
        <f>SUM(jan!A4:B4)</f>
        <v>102</v>
      </c>
      <c r="C6" s="7">
        <f>SUM(feb!A4:B4)</f>
        <v>74</v>
      </c>
      <c r="D6" s="7">
        <f>SUM(mar!A4:B4)</f>
        <v>123</v>
      </c>
      <c r="E6" s="7">
        <f>SUM(apr!A4:B4)</f>
        <v>117</v>
      </c>
      <c r="F6" s="7">
        <f>SUM(may!A4:B4)</f>
        <v>134</v>
      </c>
      <c r="G6" s="7">
        <f>SUM(jun!A4:B4)</f>
        <v>101</v>
      </c>
      <c r="H6" s="7">
        <f>SUM(jul!A4:B4)</f>
        <v>113</v>
      </c>
      <c r="I6" s="7">
        <f>SUM(aug!A4:B4)</f>
        <v>113</v>
      </c>
      <c r="J6" s="7">
        <f>SUM(sep!A4:B4)</f>
        <v>79</v>
      </c>
      <c r="K6" s="7">
        <f>SUM(oct!A4:B4)</f>
        <v>132</v>
      </c>
      <c r="L6" s="7">
        <f>SUM(nov!A4:B4)</f>
        <v>74</v>
      </c>
      <c r="M6" s="7">
        <f>SUM(dec!A4:B4)</f>
        <v>89</v>
      </c>
      <c r="N6" s="18">
        <f t="shared" si="0"/>
        <v>1251</v>
      </c>
      <c r="O6" s="42">
        <v>0.38</v>
      </c>
    </row>
    <row r="7" spans="1:15" ht="30" customHeight="1" x14ac:dyDescent="0.25">
      <c r="A7" s="8" t="s">
        <v>18</v>
      </c>
      <c r="B7" s="18">
        <f>SUM(jan!A5:B5)</f>
        <v>5</v>
      </c>
      <c r="C7" s="7">
        <f>SUM(feb!A5:B5)</f>
        <v>9</v>
      </c>
      <c r="D7" s="7">
        <f>SUM(mar!A5:B5)</f>
        <v>5</v>
      </c>
      <c r="E7" s="7">
        <f>SUM(apr!A5:B5)</f>
        <v>4</v>
      </c>
      <c r="F7" s="7">
        <f>SUM(may!A5:B5)</f>
        <v>3</v>
      </c>
      <c r="G7" s="7">
        <f>SUM(jun!A5:B5)</f>
        <v>4</v>
      </c>
      <c r="H7" s="7">
        <f>SUM(jul!A5:B5)</f>
        <v>4</v>
      </c>
      <c r="I7" s="7">
        <f>SUM(aug!A5:B5)</f>
        <v>6</v>
      </c>
      <c r="J7" s="7">
        <f>SUM(sep!A5:B5)</f>
        <v>1</v>
      </c>
      <c r="K7" s="7">
        <f>SUM(oct!A5:B5)</f>
        <v>3</v>
      </c>
      <c r="L7" s="7">
        <f>SUM(nov!A5:B5)</f>
        <v>2</v>
      </c>
      <c r="M7" s="7">
        <f>SUM(dec!A5:B5)</f>
        <v>5</v>
      </c>
      <c r="N7" s="18">
        <f t="shared" si="0"/>
        <v>51</v>
      </c>
      <c r="O7" s="42">
        <v>0.02</v>
      </c>
    </row>
    <row r="8" spans="1:15" ht="30" customHeight="1" thickBot="1" x14ac:dyDescent="0.3">
      <c r="A8" s="43" t="s">
        <v>36</v>
      </c>
      <c r="B8" s="44">
        <f>SUM(jan!A6:B6)</f>
        <v>102</v>
      </c>
      <c r="C8" s="45">
        <f>SUM(feb!A6:B6)</f>
        <v>77</v>
      </c>
      <c r="D8" s="45">
        <f>SUM(mar!A6:B6)</f>
        <v>102</v>
      </c>
      <c r="E8" s="45">
        <f>SUM(apr!A6:B6)</f>
        <v>154</v>
      </c>
      <c r="F8" s="45">
        <f>SUM(may!A6:B6)</f>
        <v>181</v>
      </c>
      <c r="G8" s="45">
        <f>SUM(jun!A6:B6)</f>
        <v>108</v>
      </c>
      <c r="H8" s="45">
        <f>SUM(jul!A6:B6)</f>
        <v>154</v>
      </c>
      <c r="I8" s="45">
        <f>SUM(aug!A6:B6)</f>
        <v>158</v>
      </c>
      <c r="J8" s="45">
        <f>SUM(sep!A6:B6)</f>
        <v>123</v>
      </c>
      <c r="K8" s="45">
        <f>SUM(oct!A6:B6)</f>
        <v>115</v>
      </c>
      <c r="L8" s="45">
        <f>SUM(nov!A6:B6)</f>
        <v>101</v>
      </c>
      <c r="M8" s="45">
        <f>SUM(dec!A6:B6)</f>
        <v>99</v>
      </c>
      <c r="N8" s="44">
        <f t="shared" si="0"/>
        <v>1474</v>
      </c>
      <c r="O8" s="46">
        <v>0.45</v>
      </c>
    </row>
    <row r="9" spans="1:15" ht="30" customHeight="1" x14ac:dyDescent="0.25">
      <c r="A9" s="8" t="s">
        <v>19</v>
      </c>
      <c r="B9" s="18">
        <f>SUM(jan!A7:B7)</f>
        <v>25</v>
      </c>
      <c r="C9" s="7">
        <f>SUM(feb!A7:B7)</f>
        <v>24</v>
      </c>
      <c r="D9" s="7">
        <f>SUM(mar!A7:B7)</f>
        <v>24</v>
      </c>
      <c r="E9" s="7">
        <f>SUM(apr!A7:B7)</f>
        <v>28</v>
      </c>
      <c r="F9" s="7">
        <f>SUM(may!A7:B7)</f>
        <v>40</v>
      </c>
      <c r="G9" s="7">
        <f>SUM(jun!A7:B7)</f>
        <v>24</v>
      </c>
      <c r="H9" s="7">
        <f>SUM(jul!A7:B7)</f>
        <v>22</v>
      </c>
      <c r="I9" s="7">
        <f>SUM(aug!A7:B7)</f>
        <v>43</v>
      </c>
      <c r="J9" s="7">
        <f>SUM(sep!A7:B7)</f>
        <v>32</v>
      </c>
      <c r="K9" s="7">
        <f>SUM(oct!A7:B7)</f>
        <v>33</v>
      </c>
      <c r="L9" s="7">
        <f>SUM(nov!A7:B7)</f>
        <v>22</v>
      </c>
      <c r="M9" s="7">
        <f>SUM(dec!A7:B7)</f>
        <v>25</v>
      </c>
      <c r="N9" s="18">
        <f t="shared" si="0"/>
        <v>342</v>
      </c>
      <c r="O9" s="42">
        <v>0.1</v>
      </c>
    </row>
    <row r="10" spans="1:15" ht="30" customHeight="1" x14ac:dyDescent="0.25">
      <c r="A10" s="8" t="s">
        <v>25</v>
      </c>
      <c r="B10" s="18">
        <f>SUM(jan!A8:B8)</f>
        <v>90</v>
      </c>
      <c r="C10" s="7">
        <f>SUM(feb!A8:B8)</f>
        <v>38</v>
      </c>
      <c r="D10" s="7">
        <f>SUM(mar!A8:B8)</f>
        <v>60</v>
      </c>
      <c r="E10" s="7">
        <f>SUM(apr!A8:B8)</f>
        <v>81</v>
      </c>
      <c r="F10" s="7">
        <f>SUM(may!A8:B8)</f>
        <v>111</v>
      </c>
      <c r="G10" s="7">
        <f>SUM(jun!A8:B8)</f>
        <v>84</v>
      </c>
      <c r="H10" s="7">
        <f>SUM(jul!A8:B8)</f>
        <v>106</v>
      </c>
      <c r="I10" s="7">
        <f>SUM(aug!A8:B8)</f>
        <v>89</v>
      </c>
      <c r="J10" s="7">
        <f>SUM(sep!A8:B8)</f>
        <v>49</v>
      </c>
      <c r="K10" s="7">
        <f>SUM(oct!A8:B8)</f>
        <v>62</v>
      </c>
      <c r="L10" s="7">
        <f>SUM(nov!A8:B8)</f>
        <v>44</v>
      </c>
      <c r="M10" s="7">
        <f>SUM(dec!A8:B8)</f>
        <v>44</v>
      </c>
      <c r="N10" s="18">
        <f t="shared" si="0"/>
        <v>858</v>
      </c>
      <c r="O10" s="42">
        <v>0.27</v>
      </c>
    </row>
    <row r="11" spans="1:15" ht="30" customHeight="1" x14ac:dyDescent="0.25">
      <c r="A11" s="8" t="s">
        <v>20</v>
      </c>
      <c r="B11" s="18">
        <f>SUM(jan!A9:B9)</f>
        <v>56</v>
      </c>
      <c r="C11" s="7">
        <f>SUM(feb!A9:B9)</f>
        <v>50</v>
      </c>
      <c r="D11" s="7">
        <f>SUM(mar!A9:B9)</f>
        <v>75</v>
      </c>
      <c r="E11" s="7">
        <f>SUM(apr!A9:B9)</f>
        <v>67</v>
      </c>
      <c r="F11" s="7">
        <f>SUM(may!A9:B9)</f>
        <v>56</v>
      </c>
      <c r="G11" s="7">
        <f>SUM(jun!A9:B9)</f>
        <v>34</v>
      </c>
      <c r="H11" s="7">
        <f>SUM(jul!A9:B9)</f>
        <v>49</v>
      </c>
      <c r="I11" s="7">
        <f>SUM(aug!A9:B9)</f>
        <v>43</v>
      </c>
      <c r="J11" s="7">
        <f>SUM(sep!A9:B9)</f>
        <v>75</v>
      </c>
      <c r="K11" s="7">
        <f>SUM(oct!A9:B9)</f>
        <v>63</v>
      </c>
      <c r="L11" s="7">
        <f>SUM(nov!A9:B9)</f>
        <v>39</v>
      </c>
      <c r="M11" s="7">
        <f>SUM(dec!A9:B9)</f>
        <v>44</v>
      </c>
      <c r="N11" s="18">
        <f t="shared" si="0"/>
        <v>651</v>
      </c>
      <c r="O11" s="42">
        <v>0.2</v>
      </c>
    </row>
    <row r="12" spans="1:15" ht="30" customHeight="1" x14ac:dyDescent="0.25">
      <c r="A12" s="8" t="s">
        <v>26</v>
      </c>
      <c r="B12" s="18">
        <f>SUM(jan!A10:B10)</f>
        <v>40</v>
      </c>
      <c r="C12" s="7">
        <f>SUM(feb!A10:B10)</f>
        <v>52</v>
      </c>
      <c r="D12" s="7">
        <f>SUM(mar!A10:B10)</f>
        <v>69</v>
      </c>
      <c r="E12" s="7">
        <f>SUM(apr!A10:B10)</f>
        <v>67</v>
      </c>
      <c r="F12" s="7">
        <f>SUM(may!A10:B10)</f>
        <v>63</v>
      </c>
      <c r="G12" s="7">
        <f>SUM(jun!A10:B10)</f>
        <v>47</v>
      </c>
      <c r="H12" s="7">
        <f>SUM(jul!A10:B10)</f>
        <v>48</v>
      </c>
      <c r="I12" s="7">
        <f>SUM(aug!A10:B10)</f>
        <v>59</v>
      </c>
      <c r="J12" s="7">
        <f>SUM(sep!A10:B10)</f>
        <v>24</v>
      </c>
      <c r="K12" s="7">
        <f>SUM(oct!A10:B10)</f>
        <v>53</v>
      </c>
      <c r="L12" s="7">
        <f>SUM(nov!A10:B10)</f>
        <v>41</v>
      </c>
      <c r="M12" s="7">
        <f>SUM(dec!A10:B10)</f>
        <v>48</v>
      </c>
      <c r="N12" s="18">
        <f t="shared" si="0"/>
        <v>611</v>
      </c>
      <c r="O12" s="42">
        <v>0.19</v>
      </c>
    </row>
    <row r="13" spans="1:15" ht="30" customHeight="1" x14ac:dyDescent="0.25">
      <c r="A13" s="8" t="s">
        <v>21</v>
      </c>
      <c r="B13" s="18">
        <f>SUM(jan!A11:B11)</f>
        <v>0</v>
      </c>
      <c r="C13" s="7">
        <f>SUM(feb!A11:B11)</f>
        <v>0</v>
      </c>
      <c r="D13" s="7">
        <f>SUM(mar!A11:B11)</f>
        <v>0</v>
      </c>
      <c r="E13" s="7">
        <f>SUM(apr!A11:B11)</f>
        <v>1</v>
      </c>
      <c r="F13" s="7">
        <f>SUM(may!A11:B11)</f>
        <v>0</v>
      </c>
      <c r="G13" s="7">
        <f>SUM(jun!A11:B11)</f>
        <v>2</v>
      </c>
      <c r="H13" s="7">
        <f>SUM(jul!A11:B11)</f>
        <v>0</v>
      </c>
      <c r="I13" s="7">
        <f>SUM(aug!A11:B11)</f>
        <v>2</v>
      </c>
      <c r="J13" s="7">
        <f>SUM(sep!A11:B11)</f>
        <v>1</v>
      </c>
      <c r="K13" s="7">
        <f>SUM(oct!A11:B11)</f>
        <v>4</v>
      </c>
      <c r="L13" s="7">
        <f>SUM(nov!A11:B11)</f>
        <v>0</v>
      </c>
      <c r="M13" s="7">
        <f>SUM(dec!A11:B11)</f>
        <v>1</v>
      </c>
      <c r="N13" s="18">
        <f t="shared" si="0"/>
        <v>11</v>
      </c>
      <c r="O13" s="42">
        <v>0.01</v>
      </c>
    </row>
    <row r="14" spans="1:15" ht="30" customHeight="1" x14ac:dyDescent="0.25">
      <c r="A14" s="10" t="s">
        <v>50</v>
      </c>
      <c r="B14" s="13">
        <f>SUM(jan!A12:B12)</f>
        <v>9</v>
      </c>
      <c r="C14" s="9">
        <f>SUM(feb!A12:B12)</f>
        <v>22</v>
      </c>
      <c r="D14" s="9">
        <f>SUM(mar!A12:B12)</f>
        <v>16</v>
      </c>
      <c r="E14" s="9">
        <f>SUM(apr!A12:B12)</f>
        <v>38</v>
      </c>
      <c r="F14" s="9">
        <f>SUM(may!A12:B12)</f>
        <v>61</v>
      </c>
      <c r="G14" s="9">
        <f>SUM(jun!A12:B12)</f>
        <v>41</v>
      </c>
      <c r="H14" s="9">
        <f>SUM(jul!A12:B12)</f>
        <v>65</v>
      </c>
      <c r="I14" s="9">
        <f>SUM(aug!A12:B12)</f>
        <v>56</v>
      </c>
      <c r="J14" s="9">
        <f>SUM(sep!A12:B12)</f>
        <v>39</v>
      </c>
      <c r="K14" s="9">
        <f>SUM(oct!A12:B12)</f>
        <v>47</v>
      </c>
      <c r="L14" s="9">
        <f>SUM(nov!A12:B12)</f>
        <v>43</v>
      </c>
      <c r="M14" s="9">
        <f>SUM(dec!A12:B12)</f>
        <v>8</v>
      </c>
      <c r="N14" s="13">
        <f>SUM(B14:M14)</f>
        <v>445</v>
      </c>
      <c r="O14" s="42">
        <v>0.14000000000000001</v>
      </c>
    </row>
    <row r="15" spans="1:15" ht="30" customHeight="1" x14ac:dyDescent="0.25">
      <c r="A15" s="10" t="s">
        <v>51</v>
      </c>
      <c r="B15" s="13">
        <f>SUM(jan!A13:B13)</f>
        <v>27</v>
      </c>
      <c r="C15" s="9">
        <f>SUM(feb!A13:B13)</f>
        <v>22</v>
      </c>
      <c r="D15" s="9">
        <f>SUM(mar!A13:B13)</f>
        <v>21</v>
      </c>
      <c r="E15" s="38">
        <f>SUM(apr!A13:B13)</f>
        <v>20</v>
      </c>
      <c r="F15" s="38">
        <f>SUM(may!A13:B13)</f>
        <v>22</v>
      </c>
      <c r="G15" s="38">
        <f>SUM(jun!A13:B13)</f>
        <v>20</v>
      </c>
      <c r="H15" s="38">
        <f>SUM(jul!A13:B13)</f>
        <v>23</v>
      </c>
      <c r="I15" s="38">
        <f>SUM(aug!A13:B13)</f>
        <v>23</v>
      </c>
      <c r="J15" s="38">
        <f>SUM(sep!A13:B13)</f>
        <v>45</v>
      </c>
      <c r="K15" s="38">
        <f>SUM(oct!A13:B13)</f>
        <v>24</v>
      </c>
      <c r="L15" s="38">
        <f>SUM(nov!A13:B13)</f>
        <v>19</v>
      </c>
      <c r="M15" s="38">
        <f>SUM(dec!A13:B13)</f>
        <v>36</v>
      </c>
      <c r="N15" s="13">
        <f>SUM(B15:M15)</f>
        <v>302</v>
      </c>
      <c r="O15" s="42">
        <v>0.09</v>
      </c>
    </row>
    <row r="16" spans="1:15" ht="30" customHeight="1" x14ac:dyDescent="0.25">
      <c r="A16" s="39" t="s">
        <v>41</v>
      </c>
      <c r="B16" s="40">
        <f t="shared" ref="B16:M16" si="1">SUM(B5:B8)</f>
        <v>247</v>
      </c>
      <c r="C16" s="40">
        <f t="shared" si="1"/>
        <v>208</v>
      </c>
      <c r="D16" s="40">
        <f t="shared" si="1"/>
        <v>265</v>
      </c>
      <c r="E16" s="40">
        <f t="shared" si="1"/>
        <v>302</v>
      </c>
      <c r="F16" s="40">
        <f t="shared" si="1"/>
        <v>353</v>
      </c>
      <c r="G16" s="40">
        <f t="shared" si="1"/>
        <v>252</v>
      </c>
      <c r="H16" s="40">
        <f t="shared" si="1"/>
        <v>313</v>
      </c>
      <c r="I16" s="40">
        <f t="shared" si="1"/>
        <v>315</v>
      </c>
      <c r="J16" s="40">
        <f t="shared" si="1"/>
        <v>265</v>
      </c>
      <c r="K16" s="40">
        <f t="shared" si="1"/>
        <v>286</v>
      </c>
      <c r="L16" s="40">
        <f t="shared" si="1"/>
        <v>208</v>
      </c>
      <c r="M16" s="40">
        <f t="shared" si="1"/>
        <v>239</v>
      </c>
      <c r="N16" s="40">
        <f>SUM(ExpenseSummary2[[#Totals],[Jan]:[Dec]])</f>
        <v>3253</v>
      </c>
      <c r="O16" s="41"/>
    </row>
    <row r="17" spans="1:16" ht="30" customHeight="1" x14ac:dyDescent="0.25">
      <c r="A17" s="5" t="s">
        <v>42</v>
      </c>
      <c r="B17" s="6">
        <f t="shared" ref="B17:M17" si="2">SUM(B9:B15)</f>
        <v>247</v>
      </c>
      <c r="C17" s="6">
        <f t="shared" si="2"/>
        <v>208</v>
      </c>
      <c r="D17" s="6">
        <f t="shared" si="2"/>
        <v>265</v>
      </c>
      <c r="E17" s="6">
        <f t="shared" si="2"/>
        <v>302</v>
      </c>
      <c r="F17" s="6">
        <f t="shared" si="2"/>
        <v>353</v>
      </c>
      <c r="G17" s="6">
        <f t="shared" si="2"/>
        <v>252</v>
      </c>
      <c r="H17" s="6">
        <f t="shared" si="2"/>
        <v>313</v>
      </c>
      <c r="I17" s="6">
        <f t="shared" si="2"/>
        <v>315</v>
      </c>
      <c r="J17" s="6">
        <f t="shared" si="2"/>
        <v>265</v>
      </c>
      <c r="K17" s="6">
        <f t="shared" si="2"/>
        <v>286</v>
      </c>
      <c r="L17" s="6">
        <f t="shared" si="2"/>
        <v>208</v>
      </c>
      <c r="M17" s="6">
        <f t="shared" si="2"/>
        <v>206</v>
      </c>
      <c r="N17" s="11">
        <f>SUM(B17:M17)</f>
        <v>3220</v>
      </c>
    </row>
    <row r="18" spans="1:16" ht="30" customHeight="1" x14ac:dyDescent="0.25">
      <c r="A18" s="16" t="s">
        <v>46</v>
      </c>
      <c r="B18">
        <f>B9+B11+B12</f>
        <v>121</v>
      </c>
      <c r="C18">
        <f>C9+C11+C12</f>
        <v>126</v>
      </c>
      <c r="D18">
        <f t="shared" ref="D18:M18" si="3">SUM(D9+D11+D12)</f>
        <v>168</v>
      </c>
      <c r="E18">
        <f t="shared" si="3"/>
        <v>162</v>
      </c>
      <c r="F18">
        <f t="shared" si="3"/>
        <v>159</v>
      </c>
      <c r="G18">
        <f t="shared" si="3"/>
        <v>105</v>
      </c>
      <c r="H18">
        <f t="shared" si="3"/>
        <v>119</v>
      </c>
      <c r="I18">
        <f t="shared" si="3"/>
        <v>145</v>
      </c>
      <c r="J18">
        <f t="shared" si="3"/>
        <v>131</v>
      </c>
      <c r="K18">
        <f t="shared" si="3"/>
        <v>149</v>
      </c>
      <c r="L18">
        <f t="shared" si="3"/>
        <v>102</v>
      </c>
      <c r="M18">
        <f t="shared" si="3"/>
        <v>117</v>
      </c>
      <c r="N18">
        <f>SUM(B18:M18)</f>
        <v>1604</v>
      </c>
    </row>
    <row r="19" spans="1:16" ht="30" customHeight="1" x14ac:dyDescent="0.25">
      <c r="K19" s="29" t="s">
        <v>59</v>
      </c>
      <c r="L19" s="12"/>
      <c r="M19" s="12"/>
      <c r="N19" s="12"/>
      <c r="O19" s="12"/>
      <c r="P19" s="12"/>
    </row>
    <row r="20" spans="1:16" ht="30" customHeight="1" x14ac:dyDescent="0.35">
      <c r="A20" s="30" t="s">
        <v>47</v>
      </c>
      <c r="E20" t="s">
        <v>48</v>
      </c>
      <c r="K20" t="s">
        <v>60</v>
      </c>
    </row>
    <row r="21" spans="1:16" ht="30" customHeight="1" x14ac:dyDescent="0.45">
      <c r="E21" s="31" t="s">
        <v>61</v>
      </c>
      <c r="F21" s="32"/>
      <c r="G21" s="32"/>
      <c r="H21" s="32"/>
      <c r="I21" s="32"/>
    </row>
  </sheetData>
  <dataValidations count="22">
    <dataValidation type="list" errorStyle="warning" allowBlank="1" showInputMessage="1" showErrorMessage="1" error="An expense from the drop down should be selected in order for it to be included on the Summary sheet" sqref="A5:A15" xr:uid="{00000000-0002-0000-0100-000000000000}">
      <formula1>ExpenseCategories</formula1>
    </dataValidation>
    <dataValidation allowBlank="1" showInputMessage="1" showErrorMessage="1" prompt="Expense amount is automatically displayed in this column" sqref="B4:M4" xr:uid="{00000000-0002-0000-0100-000001000000}"/>
    <dataValidation allowBlank="1" showInputMessage="1" showErrorMessage="1" prompt="Legend for the clustered column chart" sqref="N3" xr:uid="{00000000-0002-0000-0100-000002000000}"/>
    <dataValidation allowBlank="1" showInputMessage="1" showErrorMessage="1" prompt="A clustered column chart comparing expenses for the month of Dec. Select the navigation link in M2 to view the expense details. Navigate to the Expense Summary table starting in M4 to view the summary of each expense amount" sqref="M3" xr:uid="{00000000-0002-0000-0100-000003000000}"/>
    <dataValidation allowBlank="1" showInputMessage="1" showErrorMessage="1" prompt="A clustered column chart comparing expenses for the month of Nov. Select the navigation link in L2 to view the expense details. Navigate to the Expense Summary table starting in L4 to view the summary of each expense amount" sqref="L3" xr:uid="{00000000-0002-0000-0100-000004000000}"/>
    <dataValidation allowBlank="1" showInputMessage="1" showErrorMessage="1" prompt="A clustered column chart comparing expenses for the month of Oct. Select the navigation link in K2 to view the expense details. Navigate to the Expense Summary table starting in K4 to view the summary of each expense amount" sqref="K3" xr:uid="{00000000-0002-0000-0100-000005000000}"/>
    <dataValidation allowBlank="1" showInputMessage="1" showErrorMessage="1" prompt="A clustered column chart comparing expenses for the month of Sep. Select the navigation link in J2 to view the expense details. Navigate to the Expense Summary table starting in J4 to view the summary of each expense amount" sqref="J3" xr:uid="{00000000-0002-0000-0100-000006000000}"/>
    <dataValidation allowBlank="1" showInputMessage="1" showErrorMessage="1" prompt="A clustered column chart comparing expenses for the month of Aug. Select the navigation link in I2 to view the expense details. Navigate to the Expense Summary table starting in I4 to view the summary of each expense amount" sqref="I3" xr:uid="{00000000-0002-0000-0100-000007000000}"/>
    <dataValidation allowBlank="1" showInputMessage="1" showErrorMessage="1" prompt="A clustered column chart comparing expenses for the month of Jul. Select the navigation link in H2 to view the expense details. Navigate to the Expense Summary table starting in H4 to view the summary of each expense amount" sqref="H3" xr:uid="{00000000-0002-0000-0100-000008000000}"/>
    <dataValidation allowBlank="1" showInputMessage="1" showErrorMessage="1" prompt="A clustered column chart comparing expenses for the month of Jun. Select the navigation link in G2 to view the expense details. Navigate to the Expense Summary table starting in G4 to view the summary of each expense amount" sqref="G3" xr:uid="{00000000-0002-0000-0100-000009000000}"/>
    <dataValidation allowBlank="1" showInputMessage="1" showErrorMessage="1" prompt="A clustered column chart comparing expenses for the month of May. Select the navigation link in F2 to view the expense details. Navigate to the Expense Summary table starting in F4 to view the summary of each expense amount" sqref="F3" xr:uid="{00000000-0002-0000-0100-00000A000000}"/>
    <dataValidation allowBlank="1" showInputMessage="1" showErrorMessage="1" prompt="A clustered column chart comparing expenses for the month of Apr. Select the navigation link in E2 to view the expense details. Navigate to the Expense Summary table starting in E4 to view the summary of each expense amount" sqref="E3" xr:uid="{00000000-0002-0000-0100-00000B000000}"/>
    <dataValidation allowBlank="1" showInputMessage="1" showErrorMessage="1" prompt="A clustered column chart comparing expenses for the month of Mar. Select the navigation link in D2 to view the expense details. Navigate to the Expense Summary table starting in D4 to view the summary of each expense amount" sqref="D3" xr:uid="{00000000-0002-0000-0100-00000C000000}"/>
    <dataValidation allowBlank="1" showInputMessage="1" showErrorMessage="1" prompt="A clustered column chart comparing expenses for the month of Feb. Select the navigation link in C2 to view the expense details. Navigate to the Expense Summary table starting in C4 to view the summary of each expense amount" sqref="C3" xr:uid="{00000000-0002-0000-0100-00000D000000}"/>
    <dataValidation allowBlank="1" showInputMessage="1" showErrorMessage="1" prompt="A clustered column chart comparing expenses for the month of Jan. Select the navigation link in B2 to view the expense details. Navigate to the Expense Summary table starting in B4 to view the summary of each expense amount" sqref="B3" xr:uid="{00000000-0002-0000-0100-00000E000000}"/>
    <dataValidation allowBlank="1" showInputMessage="1" showErrorMessage="1" prompt="Clustered column chart comparing expenses from Jan to Dec is displayed in B3 to M3. A navigation hyperlink to each month is above each clustered column chart from B2 to M2. The expense summary for each month is in the Expense Summary table" sqref="A3" xr:uid="{00000000-0002-0000-0100-00000F000000}"/>
    <dataValidation allowBlank="1" showInputMessage="1" showErrorMessage="1" prompt="Navigation hyperlink to the tips worksheet, which explains how to use this workbook" sqref="N2" xr:uid="{00000000-0002-0000-0100-000010000000}"/>
    <dataValidation allowBlank="1" showInputMessage="1" showErrorMessage="1" prompt="Navigation hyperlink to the expense details for this month" sqref="B2:M2" xr:uid="{00000000-0002-0000-0100-000011000000}"/>
    <dataValidation allowBlank="1" showInputMessage="1" showErrorMessage="1" prompt="Cells B2 to M2 contain navigation links to a detailed outline of expenses for each month in a calendar year, starting with January and ending with December.  Cell N2 contains a navigation link to the tips worksheet" sqref="A2" xr:uid="{00000000-0002-0000-0100-000012000000}"/>
    <dataValidation allowBlank="1" showInputMessage="1" showErrorMessage="1" prompt="Expense total over the 12 months is automatically displayed in this column" sqref="N4" xr:uid="{00000000-0002-0000-0100-000013000000}"/>
    <dataValidation allowBlank="1" showInputMessage="1" showErrorMessage="1" prompt="Enter an expense name in this column" sqref="A4" xr:uid="{00000000-0002-0000-0100-000014000000}"/>
    <dataValidation allowBlank="1" showInputMessage="1" showErrorMessage="1" prompt="An expense trends workbook that tracks specific expenses over a 12 month period. This workbook contains a tips worksheet, this summary worksheet and a worksheet for each month" sqref="A1" xr:uid="{00000000-0002-0000-0100-000015000000}"/>
  </dataValidations>
  <hyperlinks>
    <hyperlink ref="B2" location="jan!A1" tooltip="Select to navigate to Jan" display="Jan" xr:uid="{00000000-0004-0000-0100-000000000000}"/>
    <hyperlink ref="C2" location="feb!A1" tooltip="Select to navigate to Feb" display="Feb" xr:uid="{00000000-0004-0000-0100-000001000000}"/>
    <hyperlink ref="D2" location="mar!A1" tooltip="Select to navigate to Mar" display="Mar" xr:uid="{00000000-0004-0000-0100-000002000000}"/>
    <hyperlink ref="E2" location="apr!A1" tooltip="Select to navigate to Apr" display="Apr" xr:uid="{00000000-0004-0000-0100-000003000000}"/>
    <hyperlink ref="F2" location="may!A1" tooltip="Select to navigate to May" display="May" xr:uid="{00000000-0004-0000-0100-000004000000}"/>
    <hyperlink ref="G2" location="jun!A1" tooltip="Select to navigate to Jun" display="Jun" xr:uid="{00000000-0004-0000-0100-000005000000}"/>
    <hyperlink ref="H2" location="jul!A1" tooltip="Select to navigate to Jul" display="Jul" xr:uid="{00000000-0004-0000-0100-000006000000}"/>
    <hyperlink ref="I2" location="aug!A1" tooltip="Select to navigate to Aug" display="Aug" xr:uid="{00000000-0004-0000-0100-000007000000}"/>
    <hyperlink ref="J2" location="sep!A1" tooltip="Select to navigate to Sep" display="Sep" xr:uid="{00000000-0004-0000-0100-000008000000}"/>
    <hyperlink ref="K2" location="oct!A1" tooltip="Select to navigate to Oct" display="Oct" xr:uid="{00000000-0004-0000-0100-000009000000}"/>
    <hyperlink ref="L2" location="nov!A1" tooltip="Select to navigate to Nov" display="Nov" xr:uid="{00000000-0004-0000-0100-00000A000000}"/>
    <hyperlink ref="M2" location="dec!A1" tooltip="Select to navigate to Dec" display="Dec" xr:uid="{00000000-0004-0000-0100-00000B000000}"/>
    <hyperlink ref="N2" location="tips!A1" tooltip="Select to navigate to tips" display="Tips" xr:uid="{00000000-0004-0000-0100-00000C000000}"/>
  </hyperlinks>
  <pageMargins left="0.7" right="0.7" top="0.75" bottom="0.75" header="0.3" footer="0.3"/>
  <pageSetup scale="6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pageSetUpPr autoPageBreaks="0" fitToPage="1"/>
  </sheetPr>
  <dimension ref="A1:K20"/>
  <sheetViews>
    <sheetView showGridLines="0" workbookViewId="0">
      <selection activeCell="D10" sqref="D10"/>
    </sheetView>
  </sheetViews>
  <sheetFormatPr defaultRowHeight="30" customHeight="1" x14ac:dyDescent="0.25"/>
  <cols>
    <col min="1" max="3" width="15.5703125" customWidth="1"/>
    <col min="4" max="4" width="30.5703125" customWidth="1"/>
  </cols>
  <sheetData>
    <row r="1" spans="1:4" ht="35.1" customHeight="1" x14ac:dyDescent="0.4">
      <c r="A1" s="48" t="s">
        <v>27</v>
      </c>
      <c r="B1" s="48"/>
      <c r="C1" s="48"/>
      <c r="D1" s="3" t="s">
        <v>14</v>
      </c>
    </row>
    <row r="2" spans="1:4" ht="17.100000000000001" customHeight="1" x14ac:dyDescent="0.25">
      <c r="A2" s="20" t="s">
        <v>15</v>
      </c>
      <c r="B2" s="20" t="s">
        <v>16</v>
      </c>
      <c r="C2" s="20" t="s">
        <v>22</v>
      </c>
      <c r="D2" s="20" t="s">
        <v>23</v>
      </c>
    </row>
    <row r="3" spans="1:4" ht="30" customHeight="1" x14ac:dyDescent="0.25">
      <c r="A3" s="21">
        <v>24</v>
      </c>
      <c r="B3" s="22">
        <v>14</v>
      </c>
      <c r="C3" s="23">
        <v>1</v>
      </c>
      <c r="D3" s="22" t="s">
        <v>17</v>
      </c>
    </row>
    <row r="4" spans="1:4" ht="30" customHeight="1" x14ac:dyDescent="0.25">
      <c r="A4" s="24">
        <v>98</v>
      </c>
      <c r="B4" s="25">
        <v>4</v>
      </c>
      <c r="C4" s="26">
        <v>8</v>
      </c>
      <c r="D4" s="25" t="s">
        <v>37</v>
      </c>
    </row>
    <row r="5" spans="1:4" ht="30" customHeight="1" x14ac:dyDescent="0.25">
      <c r="A5" s="24">
        <v>4</v>
      </c>
      <c r="B5" s="25">
        <v>1</v>
      </c>
      <c r="C5" s="26"/>
      <c r="D5" s="25" t="s">
        <v>18</v>
      </c>
    </row>
    <row r="6" spans="1:4" ht="30" customHeight="1" x14ac:dyDescent="0.25">
      <c r="A6" s="24">
        <v>88</v>
      </c>
      <c r="B6" s="25">
        <v>14</v>
      </c>
      <c r="C6" s="26"/>
      <c r="D6" s="25" t="s">
        <v>36</v>
      </c>
    </row>
    <row r="7" spans="1:4" ht="30" customHeight="1" x14ac:dyDescent="0.25">
      <c r="A7" s="24">
        <v>20</v>
      </c>
      <c r="B7" s="25">
        <v>5</v>
      </c>
      <c r="C7" s="26">
        <v>4</v>
      </c>
      <c r="D7" s="25" t="s">
        <v>19</v>
      </c>
    </row>
    <row r="8" spans="1:4" ht="30" customHeight="1" x14ac:dyDescent="0.25">
      <c r="A8" s="24">
        <v>86</v>
      </c>
      <c r="B8" s="25">
        <v>4</v>
      </c>
      <c r="C8" s="26"/>
      <c r="D8" s="25" t="s">
        <v>25</v>
      </c>
    </row>
    <row r="9" spans="1:4" ht="30" customHeight="1" x14ac:dyDescent="0.25">
      <c r="A9" s="24">
        <v>52</v>
      </c>
      <c r="B9" s="25">
        <v>4</v>
      </c>
      <c r="C9" s="26"/>
      <c r="D9" s="25" t="s">
        <v>20</v>
      </c>
    </row>
    <row r="10" spans="1:4" ht="30" customHeight="1" x14ac:dyDescent="0.25">
      <c r="A10" s="24">
        <v>39</v>
      </c>
      <c r="B10" s="25">
        <v>1</v>
      </c>
      <c r="C10" s="26">
        <v>1</v>
      </c>
      <c r="D10" s="25" t="s">
        <v>26</v>
      </c>
    </row>
    <row r="11" spans="1:4" ht="30" customHeight="1" x14ac:dyDescent="0.25">
      <c r="A11" s="24"/>
      <c r="B11" s="25"/>
      <c r="C11" s="26"/>
      <c r="D11" s="25" t="s">
        <v>21</v>
      </c>
    </row>
    <row r="12" spans="1:4" ht="30" customHeight="1" x14ac:dyDescent="0.25">
      <c r="A12" s="24">
        <v>2</v>
      </c>
      <c r="B12" s="25">
        <v>7</v>
      </c>
      <c r="C12" s="26">
        <v>4</v>
      </c>
      <c r="D12" s="25" t="s">
        <v>50</v>
      </c>
    </row>
    <row r="13" spans="1:4" ht="30" customHeight="1" x14ac:dyDescent="0.25">
      <c r="A13" s="24">
        <v>15</v>
      </c>
      <c r="B13" s="25">
        <v>12</v>
      </c>
      <c r="C13" s="26"/>
      <c r="D13" s="25" t="s">
        <v>51</v>
      </c>
    </row>
    <row r="14" spans="1:4" ht="30" customHeight="1" x14ac:dyDescent="0.25">
      <c r="A14" s="27" t="s">
        <v>0</v>
      </c>
      <c r="B14" s="19">
        <f>SUM(B3:B13)</f>
        <v>66</v>
      </c>
      <c r="C14" s="28">
        <f>SUBTOTAL(109,jan!$C$3:$C$11)</f>
        <v>14</v>
      </c>
      <c r="D14" s="19"/>
    </row>
    <row r="15" spans="1:4" ht="30" customHeight="1" x14ac:dyDescent="0.25">
      <c r="A15">
        <f>SUM(A3:A6)</f>
        <v>214</v>
      </c>
      <c r="B15">
        <f>SUM(B3:B6)</f>
        <v>33</v>
      </c>
    </row>
    <row r="20" spans="8:11" ht="30" customHeight="1" x14ac:dyDescent="0.25">
      <c r="H20" s="12"/>
      <c r="I20" s="12" t="s">
        <v>43</v>
      </c>
      <c r="J20" s="12" t="s">
        <v>44</v>
      </c>
      <c r="K20" s="12" t="s">
        <v>45</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3" xr:uid="{00000000-0002-0000-0200-000000000000}">
      <formula1>ExpenseCategories</formula1>
    </dataValidation>
    <dataValidation allowBlank="1" showInputMessage="1" showErrorMessage="1" prompt="Navigation hyperlink to the summary worksheet" sqref="D1" xr:uid="{00000000-0002-0000-0200-000001000000}"/>
    <dataValidation allowBlank="1" showInputMessage="1" showErrorMessage="1" prompt="Enter the date of the expense in this column" sqref="A2" xr:uid="{00000000-0002-0000-0200-000002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200-000003000000}"/>
    <dataValidation allowBlank="1" showInputMessage="1" showErrorMessage="1" prompt="Detailed expenses are outlined in the table in this worksheet. Navigation hyperlinks to the summary worksheet and the tips worksheet respectively are in cells D1 and E1" sqref="A1:C1" xr:uid="{00000000-0002-0000-0200-000004000000}"/>
    <dataValidation allowBlank="1" showInputMessage="1" showErrorMessage="1" prompt="Enter the PO# in this column" sqref="B2" xr:uid="{00000000-0002-0000-0200-000005000000}"/>
    <dataValidation allowBlank="1" showInputMessage="1" showErrorMessage="1" prompt="Enter the Amount of the expense in this column" sqref="C2" xr:uid="{00000000-0002-0000-0200-000006000000}"/>
    <dataValidation type="custom" errorStyle="warning" allowBlank="1" showInputMessage="1" showErrorMessage="1" error="A date in March needs be entered in order for this expense to be added to the Summary sheet" sqref="A3:A13" xr:uid="{00000000-0002-0000-0200-000007000000}">
      <formula1>MONTH($A3)=3</formula1>
    </dataValidation>
    <dataValidation type="custom" errorStyle="warning" allowBlank="1" showInputMessage="1" showErrorMessage="1" errorTitle="Amount Validation" error="Amount should be a number." sqref="C3:C13" xr:uid="{00000000-0002-0000-0200-000008000000}">
      <formula1>ISNUMBER($C3)</formula1>
    </dataValidation>
  </dataValidations>
  <hyperlinks>
    <hyperlink ref="D1" location="summary!A1" tooltip="Select to view summary" display="Summary" xr:uid="{00000000-0004-0000-0200-000000000000}"/>
  </hyperlinks>
  <printOptions horizontalCentered="1"/>
  <pageMargins left="0.7" right="0.7" top="0.75" bottom="0.75" header="0.3" footer="0.3"/>
  <pageSetup scale="48" fitToHeight="0" orientation="portrait" r:id="rId1"/>
  <headerFooter differentFirst="1">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pageSetUpPr autoPageBreaks="0" fitToPage="1"/>
  </sheetPr>
  <dimension ref="A1:D16"/>
  <sheetViews>
    <sheetView showGridLines="0" topLeftCell="A2" workbookViewId="0">
      <selection activeCell="H4" sqref="H4"/>
    </sheetView>
  </sheetViews>
  <sheetFormatPr defaultRowHeight="30" customHeight="1" x14ac:dyDescent="0.25"/>
  <cols>
    <col min="1" max="3" width="15.5703125" customWidth="1"/>
    <col min="4" max="4" width="30.5703125" customWidth="1"/>
  </cols>
  <sheetData>
    <row r="1" spans="1:4" ht="35.1" customHeight="1" x14ac:dyDescent="0.4">
      <c r="A1" s="48" t="s">
        <v>28</v>
      </c>
      <c r="B1" s="48"/>
      <c r="C1" s="48"/>
      <c r="D1" s="3" t="s">
        <v>14</v>
      </c>
    </row>
    <row r="2" spans="1:4" ht="17.100000000000001" customHeight="1" x14ac:dyDescent="0.25">
      <c r="A2" s="20" t="s">
        <v>15</v>
      </c>
      <c r="B2" s="20" t="s">
        <v>16</v>
      </c>
      <c r="C2" s="20" t="s">
        <v>22</v>
      </c>
      <c r="D2" s="20" t="s">
        <v>23</v>
      </c>
    </row>
    <row r="3" spans="1:4" ht="30" customHeight="1" x14ac:dyDescent="0.25">
      <c r="A3" s="21">
        <v>17</v>
      </c>
      <c r="B3" s="22">
        <v>31</v>
      </c>
      <c r="C3" s="23">
        <v>0</v>
      </c>
      <c r="D3" s="22" t="s">
        <v>17</v>
      </c>
    </row>
    <row r="4" spans="1:4" ht="30" customHeight="1" x14ac:dyDescent="0.25">
      <c r="A4" s="24">
        <v>67</v>
      </c>
      <c r="B4" s="25">
        <v>7</v>
      </c>
      <c r="C4" s="26">
        <v>5</v>
      </c>
      <c r="D4" s="25" t="s">
        <v>37</v>
      </c>
    </row>
    <row r="5" spans="1:4" ht="30" customHeight="1" x14ac:dyDescent="0.25">
      <c r="A5" s="24">
        <v>9</v>
      </c>
      <c r="B5" s="25">
        <v>0</v>
      </c>
      <c r="C5" s="26"/>
      <c r="D5" s="25" t="s">
        <v>18</v>
      </c>
    </row>
    <row r="6" spans="1:4" ht="30" customHeight="1" x14ac:dyDescent="0.25">
      <c r="A6" s="24">
        <v>48</v>
      </c>
      <c r="B6" s="25">
        <v>29</v>
      </c>
      <c r="C6" s="26">
        <v>2</v>
      </c>
      <c r="D6" s="25" t="s">
        <v>36</v>
      </c>
    </row>
    <row r="7" spans="1:4" ht="30" customHeight="1" x14ac:dyDescent="0.25">
      <c r="A7" s="24">
        <v>21</v>
      </c>
      <c r="B7" s="25">
        <v>3</v>
      </c>
      <c r="C7" s="26">
        <v>0</v>
      </c>
      <c r="D7" s="25" t="s">
        <v>19</v>
      </c>
    </row>
    <row r="8" spans="1:4" ht="30" customHeight="1" x14ac:dyDescent="0.25">
      <c r="A8" s="24">
        <v>35</v>
      </c>
      <c r="B8" s="25">
        <v>3</v>
      </c>
      <c r="C8" s="26"/>
      <c r="D8" s="25" t="s">
        <v>25</v>
      </c>
    </row>
    <row r="9" spans="1:4" ht="30" customHeight="1" x14ac:dyDescent="0.25">
      <c r="A9" s="24">
        <v>19</v>
      </c>
      <c r="B9" s="25">
        <v>31</v>
      </c>
      <c r="C9" s="26">
        <v>2</v>
      </c>
      <c r="D9" s="25" t="s">
        <v>20</v>
      </c>
    </row>
    <row r="10" spans="1:4" ht="30" customHeight="1" x14ac:dyDescent="0.25">
      <c r="A10" s="24">
        <v>49</v>
      </c>
      <c r="B10" s="25">
        <v>3</v>
      </c>
      <c r="C10" s="26"/>
      <c r="D10" s="25" t="s">
        <v>26</v>
      </c>
    </row>
    <row r="11" spans="1:4" ht="30" customHeight="1" x14ac:dyDescent="0.25">
      <c r="A11" s="24">
        <v>0</v>
      </c>
      <c r="B11" s="25">
        <v>0</v>
      </c>
      <c r="C11" s="26"/>
      <c r="D11" s="25" t="s">
        <v>21</v>
      </c>
    </row>
    <row r="12" spans="1:4" ht="30" customHeight="1" x14ac:dyDescent="0.25">
      <c r="A12" s="24">
        <v>2</v>
      </c>
      <c r="B12" s="25">
        <v>20</v>
      </c>
      <c r="C12" s="26">
        <v>5</v>
      </c>
      <c r="D12" s="25" t="s">
        <v>50</v>
      </c>
    </row>
    <row r="13" spans="1:4" ht="30" customHeight="1" x14ac:dyDescent="0.25">
      <c r="A13" s="24">
        <v>15</v>
      </c>
      <c r="B13" s="25">
        <v>7</v>
      </c>
      <c r="C13" s="26"/>
      <c r="D13" s="25" t="s">
        <v>51</v>
      </c>
    </row>
    <row r="14" spans="1:4" ht="30" customHeight="1" x14ac:dyDescent="0.25">
      <c r="A14" s="27">
        <f>SUM(A3:A11)</f>
        <v>265</v>
      </c>
      <c r="B14" s="19">
        <f>SUM(B3:B11)</f>
        <v>107</v>
      </c>
      <c r="C14" s="28">
        <f>SUM(C3:C11)</f>
        <v>9</v>
      </c>
      <c r="D14" s="19">
        <f>SUM(A14:C14)</f>
        <v>381</v>
      </c>
    </row>
    <row r="15" spans="1:4" ht="30" customHeight="1" x14ac:dyDescent="0.25">
      <c r="A15">
        <f>SUM(A3:A6)</f>
        <v>141</v>
      </c>
      <c r="B15">
        <f>SUM(B3:B6)</f>
        <v>67</v>
      </c>
      <c r="C15">
        <f>SUM(C3:C6)</f>
        <v>7</v>
      </c>
    </row>
    <row r="16" spans="1:4" ht="30" customHeight="1" x14ac:dyDescent="0.25">
      <c r="A16">
        <f>SUM(A7:A11)</f>
        <v>124</v>
      </c>
      <c r="B16">
        <f>SUM(B7:B11)</f>
        <v>40</v>
      </c>
      <c r="C16">
        <f>SUM(C7:C11)</f>
        <v>2</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3" xr:uid="{00000000-0002-0000-03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300-000001000000}"/>
    <dataValidation allowBlank="1" showInputMessage="1" showErrorMessage="1" prompt="Navigation hyperlink to the summary worksheet" sqref="D1" xr:uid="{00000000-0002-0000-0300-000002000000}"/>
    <dataValidation allowBlank="1" showInputMessage="1" showErrorMessage="1" prompt="Enter the date of the expense in this column" sqref="A2" xr:uid="{00000000-0002-0000-0300-000003000000}"/>
    <dataValidation allowBlank="1" showInputMessage="1" showErrorMessage="1" prompt="Enter the PO# in this column" sqref="B2" xr:uid="{00000000-0002-0000-0300-000004000000}"/>
    <dataValidation allowBlank="1" showInputMessage="1" showErrorMessage="1" prompt="Enter the Amount of the expense in this column" sqref="C2" xr:uid="{00000000-0002-0000-03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300-000006000000}"/>
    <dataValidation type="custom" errorStyle="warning" allowBlank="1" showInputMessage="1" showErrorMessage="1" errorTitle="Amount Validation" error="Amount should be a number." sqref="C3:C13" xr:uid="{00000000-0002-0000-0300-000007000000}">
      <formula1>ISNUMBER($C3)</formula1>
    </dataValidation>
    <dataValidation type="custom" errorStyle="warning" allowBlank="1" showInputMessage="1" showErrorMessage="1" error="A date in March needs be entered in order for this expense to be added to the Summary sheet" sqref="A3:A13" xr:uid="{00000000-0002-0000-0300-000008000000}">
      <formula1>MONTH($A3)=3</formula1>
    </dataValidation>
  </dataValidations>
  <hyperlinks>
    <hyperlink ref="D1" location="summary!A1" tooltip="Select to view summary" display="Summary" xr:uid="{00000000-0004-0000-0300-000000000000}"/>
  </hyperlinks>
  <printOptions horizontalCentered="1"/>
  <pageMargins left="0.7" right="0.7" top="0.75" bottom="0.75" header="0.3" footer="0.3"/>
  <pageSetup scale="50" fitToHeight="0" orientation="portrait" r:id="rId1"/>
  <headerFooter differentFirst="1">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pageSetUpPr autoPageBreaks="0" fitToPage="1"/>
  </sheetPr>
  <dimension ref="A1:I16"/>
  <sheetViews>
    <sheetView showGridLines="0" workbookViewId="0">
      <selection activeCell="H3" sqref="H3"/>
    </sheetView>
  </sheetViews>
  <sheetFormatPr defaultRowHeight="30" customHeight="1" x14ac:dyDescent="0.25"/>
  <cols>
    <col min="1" max="3" width="15.5703125" customWidth="1"/>
    <col min="4" max="4" width="30.5703125" customWidth="1"/>
    <col min="9" max="9" width="9.7109375" bestFit="1" customWidth="1"/>
  </cols>
  <sheetData>
    <row r="1" spans="1:9" ht="35.1" customHeight="1" x14ac:dyDescent="0.4">
      <c r="A1" s="48" t="s">
        <v>29</v>
      </c>
      <c r="B1" s="48"/>
      <c r="C1" s="48"/>
      <c r="D1" s="3" t="s">
        <v>14</v>
      </c>
    </row>
    <row r="2" spans="1:9" ht="17.100000000000001" customHeight="1" x14ac:dyDescent="0.25">
      <c r="A2" s="20" t="s">
        <v>15</v>
      </c>
      <c r="B2" s="20" t="s">
        <v>16</v>
      </c>
      <c r="C2" s="20" t="s">
        <v>22</v>
      </c>
      <c r="D2" s="20" t="s">
        <v>23</v>
      </c>
      <c r="I2" s="17"/>
    </row>
    <row r="3" spans="1:9" ht="30" customHeight="1" x14ac:dyDescent="0.25">
      <c r="A3" s="21">
        <v>26</v>
      </c>
      <c r="B3" s="22">
        <v>9</v>
      </c>
      <c r="C3" s="23">
        <v>1</v>
      </c>
      <c r="D3" s="22" t="s">
        <v>17</v>
      </c>
      <c r="I3" s="17"/>
    </row>
    <row r="4" spans="1:9" ht="30" customHeight="1" x14ac:dyDescent="0.25">
      <c r="A4" s="24">
        <v>116</v>
      </c>
      <c r="B4" s="25">
        <v>7</v>
      </c>
      <c r="C4" s="26">
        <v>5</v>
      </c>
      <c r="D4" s="25" t="s">
        <v>37</v>
      </c>
    </row>
    <row r="5" spans="1:9" ht="30" customHeight="1" x14ac:dyDescent="0.25">
      <c r="A5" s="24">
        <v>2</v>
      </c>
      <c r="B5" s="25">
        <v>3</v>
      </c>
      <c r="C5" s="26"/>
      <c r="D5" s="25" t="s">
        <v>18</v>
      </c>
    </row>
    <row r="6" spans="1:9" ht="30" customHeight="1" x14ac:dyDescent="0.25">
      <c r="A6" s="24">
        <v>53</v>
      </c>
      <c r="B6" s="25">
        <v>49</v>
      </c>
      <c r="C6" s="26"/>
      <c r="D6" s="25" t="s">
        <v>36</v>
      </c>
    </row>
    <row r="7" spans="1:9" ht="30" customHeight="1" x14ac:dyDescent="0.25">
      <c r="A7" s="24">
        <v>14</v>
      </c>
      <c r="B7" s="25">
        <v>10</v>
      </c>
      <c r="C7" s="26"/>
      <c r="D7" s="25" t="s">
        <v>19</v>
      </c>
    </row>
    <row r="8" spans="1:9" ht="30" customHeight="1" x14ac:dyDescent="0.25">
      <c r="A8" s="24">
        <v>56</v>
      </c>
      <c r="B8" s="25">
        <v>4</v>
      </c>
      <c r="C8" s="26"/>
      <c r="D8" s="25" t="s">
        <v>25</v>
      </c>
    </row>
    <row r="9" spans="1:9" ht="30" customHeight="1" x14ac:dyDescent="0.25">
      <c r="A9" s="24">
        <v>52</v>
      </c>
      <c r="B9" s="25">
        <v>23</v>
      </c>
      <c r="C9" s="26">
        <v>2</v>
      </c>
      <c r="D9" s="25" t="s">
        <v>20</v>
      </c>
    </row>
    <row r="10" spans="1:9" ht="30" customHeight="1" x14ac:dyDescent="0.25">
      <c r="A10" s="24">
        <v>55</v>
      </c>
      <c r="B10" s="25">
        <v>14</v>
      </c>
      <c r="C10" s="26"/>
      <c r="D10" s="25" t="s">
        <v>26</v>
      </c>
    </row>
    <row r="11" spans="1:9" ht="30" customHeight="1" x14ac:dyDescent="0.25">
      <c r="A11" s="24">
        <v>0</v>
      </c>
      <c r="B11" s="25">
        <v>0</v>
      </c>
      <c r="C11" s="26"/>
      <c r="D11" s="25" t="s">
        <v>21</v>
      </c>
    </row>
    <row r="12" spans="1:9" ht="30" customHeight="1" x14ac:dyDescent="0.25">
      <c r="A12" s="24">
        <v>2</v>
      </c>
      <c r="B12" s="25">
        <v>14</v>
      </c>
      <c r="C12" s="26">
        <v>3</v>
      </c>
      <c r="D12" s="25" t="s">
        <v>50</v>
      </c>
    </row>
    <row r="13" spans="1:9" ht="30" customHeight="1" x14ac:dyDescent="0.25">
      <c r="A13" s="24">
        <v>18</v>
      </c>
      <c r="B13" s="25">
        <v>3</v>
      </c>
      <c r="C13" s="26">
        <v>1</v>
      </c>
      <c r="D13" s="25" t="s">
        <v>51</v>
      </c>
    </row>
    <row r="14" spans="1:9" ht="30" customHeight="1" x14ac:dyDescent="0.25">
      <c r="A14" s="27">
        <f>SUM(A3:A12)</f>
        <v>376</v>
      </c>
      <c r="B14" s="27">
        <f>SUM(B3:B12)</f>
        <v>133</v>
      </c>
      <c r="C14" s="28">
        <f>SUM(C3:C11)</f>
        <v>8</v>
      </c>
      <c r="D14" s="19">
        <f>SUM(A14:C14)</f>
        <v>517</v>
      </c>
    </row>
    <row r="15" spans="1:9" ht="30" customHeight="1" x14ac:dyDescent="0.25">
      <c r="A15">
        <f>SUM(A3:A6)</f>
        <v>197</v>
      </c>
    </row>
    <row r="16" spans="1:9" ht="30" customHeight="1" x14ac:dyDescent="0.25">
      <c r="A16">
        <f>SUM(B3:B6)</f>
        <v>68</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3" xr:uid="{00000000-0002-0000-04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400-000001000000}"/>
    <dataValidation allowBlank="1" showInputMessage="1" showErrorMessage="1" prompt="Navigation hyperlink to the summary worksheet" sqref="D1" xr:uid="{00000000-0002-0000-0400-000002000000}"/>
    <dataValidation allowBlank="1" showInputMessage="1" showErrorMessage="1" prompt="Enter the date of the expense in this column" sqref="A2" xr:uid="{00000000-0002-0000-0400-000003000000}"/>
    <dataValidation allowBlank="1" showInputMessage="1" showErrorMessage="1" prompt="Enter the PO# in this column" sqref="B2" xr:uid="{00000000-0002-0000-0400-000004000000}"/>
    <dataValidation allowBlank="1" showInputMessage="1" showErrorMessage="1" prompt="Enter the Amount of the expense in this column" sqref="C2" xr:uid="{00000000-0002-0000-04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400-000006000000}"/>
    <dataValidation type="custom" errorStyle="warning" allowBlank="1" showInputMessage="1" showErrorMessage="1" errorTitle="Amount Validation" error="Amount should be a number." sqref="C3:C10 C12:C13" xr:uid="{00000000-0002-0000-0400-000007000000}">
      <formula1>ISNUMBER($C3)</formula1>
    </dataValidation>
    <dataValidation type="custom" errorStyle="warning" allowBlank="1" showInputMessage="1" showErrorMessage="1" error="A date in March needs be entered in order for this expense to be added to the Summary sheet" sqref="A3:A10 A12:A13" xr:uid="{00000000-0002-0000-0400-000008000000}">
      <formula1>MONTH($A3)=3</formula1>
    </dataValidation>
  </dataValidations>
  <hyperlinks>
    <hyperlink ref="D1" location="summary!A1" tooltip="Select to view summary" display="Summary" xr:uid="{00000000-0004-0000-04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59999389629810485"/>
    <pageSetUpPr autoPageBreaks="0" fitToPage="1"/>
  </sheetPr>
  <dimension ref="A1:I16"/>
  <sheetViews>
    <sheetView showGridLines="0" workbookViewId="0">
      <selection activeCell="J3" sqref="J3"/>
    </sheetView>
  </sheetViews>
  <sheetFormatPr defaultRowHeight="30" customHeight="1" x14ac:dyDescent="0.25"/>
  <cols>
    <col min="1" max="3" width="15.5703125" customWidth="1"/>
    <col min="4" max="4" width="30.5703125" customWidth="1"/>
    <col min="9" max="9" width="9.7109375" bestFit="1" customWidth="1"/>
  </cols>
  <sheetData>
    <row r="1" spans="1:9" ht="35.1" customHeight="1" x14ac:dyDescent="0.4">
      <c r="A1" s="48" t="s">
        <v>30</v>
      </c>
      <c r="B1" s="48"/>
      <c r="C1" s="48"/>
      <c r="D1" s="3" t="s">
        <v>14</v>
      </c>
    </row>
    <row r="2" spans="1:9" ht="17.100000000000001" customHeight="1" x14ac:dyDescent="0.25">
      <c r="A2" s="20" t="s">
        <v>15</v>
      </c>
      <c r="B2" s="20" t="s">
        <v>16</v>
      </c>
      <c r="C2" s="20" t="s">
        <v>22</v>
      </c>
      <c r="D2" s="20" t="s">
        <v>23</v>
      </c>
      <c r="I2" s="17"/>
    </row>
    <row r="3" spans="1:9" ht="30" customHeight="1" x14ac:dyDescent="0.25">
      <c r="A3" s="21">
        <v>19</v>
      </c>
      <c r="B3" s="22">
        <v>8</v>
      </c>
      <c r="C3" s="23">
        <v>2</v>
      </c>
      <c r="D3" s="22" t="s">
        <v>17</v>
      </c>
      <c r="I3" s="17"/>
    </row>
    <row r="4" spans="1:9" ht="30" customHeight="1" x14ac:dyDescent="0.25">
      <c r="A4" s="24">
        <v>89</v>
      </c>
      <c r="B4" s="25">
        <v>28</v>
      </c>
      <c r="C4" s="26">
        <v>9</v>
      </c>
      <c r="D4" s="25" t="s">
        <v>37</v>
      </c>
    </row>
    <row r="5" spans="1:9" ht="30" customHeight="1" x14ac:dyDescent="0.25">
      <c r="A5" s="24">
        <v>4</v>
      </c>
      <c r="B5" s="25"/>
      <c r="C5" s="26"/>
      <c r="D5" s="25" t="s">
        <v>18</v>
      </c>
    </row>
    <row r="6" spans="1:9" ht="30" customHeight="1" x14ac:dyDescent="0.25">
      <c r="A6" s="24">
        <v>77</v>
      </c>
      <c r="B6" s="25">
        <v>77</v>
      </c>
      <c r="C6" s="26"/>
      <c r="D6" s="25" t="s">
        <v>36</v>
      </c>
    </row>
    <row r="7" spans="1:9" ht="30" customHeight="1" x14ac:dyDescent="0.25">
      <c r="A7" s="24">
        <v>21</v>
      </c>
      <c r="B7" s="25">
        <v>7</v>
      </c>
      <c r="C7" s="26">
        <v>2</v>
      </c>
      <c r="D7" s="25" t="s">
        <v>19</v>
      </c>
    </row>
    <row r="8" spans="1:9" ht="30" customHeight="1" x14ac:dyDescent="0.25">
      <c r="A8" s="24">
        <v>68</v>
      </c>
      <c r="B8" s="25">
        <v>13</v>
      </c>
      <c r="C8" s="26"/>
      <c r="D8" s="25" t="s">
        <v>25</v>
      </c>
    </row>
    <row r="9" spans="1:9" ht="30" customHeight="1" x14ac:dyDescent="0.25">
      <c r="A9" s="24">
        <v>24</v>
      </c>
      <c r="B9" s="25">
        <v>43</v>
      </c>
      <c r="C9" s="26"/>
      <c r="D9" s="25" t="s">
        <v>20</v>
      </c>
    </row>
    <row r="10" spans="1:9" ht="30" customHeight="1" x14ac:dyDescent="0.25">
      <c r="A10" s="24">
        <v>61</v>
      </c>
      <c r="B10" s="25">
        <v>6</v>
      </c>
      <c r="C10" s="26">
        <v>1</v>
      </c>
      <c r="D10" s="25" t="s">
        <v>26</v>
      </c>
    </row>
    <row r="11" spans="1:9" ht="30" customHeight="1" x14ac:dyDescent="0.25">
      <c r="A11" s="24"/>
      <c r="B11" s="25">
        <v>1</v>
      </c>
      <c r="C11" s="26"/>
      <c r="D11" s="25" t="s">
        <v>21</v>
      </c>
    </row>
    <row r="12" spans="1:9" ht="30" customHeight="1" x14ac:dyDescent="0.25">
      <c r="A12" s="24">
        <v>1</v>
      </c>
      <c r="B12" s="25">
        <v>37</v>
      </c>
      <c r="C12" s="26">
        <v>8</v>
      </c>
      <c r="D12" s="25" t="s">
        <v>50</v>
      </c>
    </row>
    <row r="13" spans="1:9" ht="30" customHeight="1" x14ac:dyDescent="0.25">
      <c r="A13" s="24">
        <v>14</v>
      </c>
      <c r="B13" s="25">
        <v>6</v>
      </c>
      <c r="C13" s="26"/>
      <c r="D13" s="25" t="s">
        <v>51</v>
      </c>
    </row>
    <row r="14" spans="1:9" ht="30" customHeight="1" x14ac:dyDescent="0.25">
      <c r="A14" s="27">
        <f>SUM(A3:A13)</f>
        <v>378</v>
      </c>
      <c r="B14" s="19">
        <f>SUM(B3:B13)</f>
        <v>226</v>
      </c>
      <c r="C14" s="28">
        <f>SUM(C3:C12)</f>
        <v>22</v>
      </c>
      <c r="D14" s="19">
        <f>SUM(A14:C14)</f>
        <v>626</v>
      </c>
    </row>
    <row r="15" spans="1:9" ht="30" customHeight="1" x14ac:dyDescent="0.25">
      <c r="A15">
        <f>SUM(A3:A6)</f>
        <v>189</v>
      </c>
    </row>
    <row r="16" spans="1:9" ht="30" customHeight="1" x14ac:dyDescent="0.25">
      <c r="A16">
        <f>SUM(B3:B6)</f>
        <v>113</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3" xr:uid="{00000000-0002-0000-05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500-000001000000}"/>
    <dataValidation allowBlank="1" showInputMessage="1" showErrorMessage="1" prompt="Navigation hyperlink to the summary worksheet" sqref="D1" xr:uid="{00000000-0002-0000-0500-000002000000}"/>
    <dataValidation allowBlank="1" showInputMessage="1" showErrorMessage="1" prompt="Enter the date of the expense in this column" sqref="A2" xr:uid="{00000000-0002-0000-0500-000003000000}"/>
    <dataValidation allowBlank="1" showInputMessage="1" showErrorMessage="1" prompt="Enter the PO# in this column" sqref="B2" xr:uid="{00000000-0002-0000-0500-000004000000}"/>
    <dataValidation allowBlank="1" showInputMessage="1" showErrorMessage="1" prompt="Enter the Amount of the expense in this column" sqref="C2" xr:uid="{00000000-0002-0000-05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500-000006000000}"/>
    <dataValidation type="custom" errorStyle="warning" allowBlank="1" showInputMessage="1" showErrorMessage="1" errorTitle="Amount Validation" error="Amount should be a number." sqref="C3:C13" xr:uid="{00000000-0002-0000-0500-000007000000}">
      <formula1>ISNUMBER($C3)</formula1>
    </dataValidation>
    <dataValidation type="custom" errorStyle="warning" allowBlank="1" showInputMessage="1" showErrorMessage="1" error="A date in March needs be entered in order for this expense to be added to the Summary sheet" sqref="A3:A13" xr:uid="{00000000-0002-0000-0500-000008000000}">
      <formula1>MONTH($A3)=3</formula1>
    </dataValidation>
  </dataValidations>
  <hyperlinks>
    <hyperlink ref="D1" location="summary!A1" tooltip="Select to view summary" display="Summary" xr:uid="{00000000-0004-0000-05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79998168889431442"/>
    <pageSetUpPr autoPageBreaks="0" fitToPage="1"/>
  </sheetPr>
  <dimension ref="A1:D16"/>
  <sheetViews>
    <sheetView showGridLines="0" workbookViewId="0">
      <selection activeCell="C12" sqref="C12"/>
    </sheetView>
  </sheetViews>
  <sheetFormatPr defaultRowHeight="30" customHeight="1" x14ac:dyDescent="0.25"/>
  <cols>
    <col min="1" max="3" width="15.5703125" customWidth="1"/>
    <col min="4" max="4" width="30.5703125" customWidth="1"/>
  </cols>
  <sheetData>
    <row r="1" spans="1:4" ht="35.1" customHeight="1" x14ac:dyDescent="0.4">
      <c r="A1" s="48" t="s">
        <v>31</v>
      </c>
      <c r="B1" s="48"/>
      <c r="C1" s="48"/>
      <c r="D1" s="3" t="s">
        <v>14</v>
      </c>
    </row>
    <row r="2" spans="1:4" ht="17.100000000000001" customHeight="1" x14ac:dyDescent="0.25">
      <c r="A2" s="20" t="s">
        <v>15</v>
      </c>
      <c r="B2" s="20" t="s">
        <v>16</v>
      </c>
      <c r="C2" s="20" t="s">
        <v>22</v>
      </c>
      <c r="D2" s="20" t="s">
        <v>23</v>
      </c>
    </row>
    <row r="3" spans="1:4" ht="30" customHeight="1" x14ac:dyDescent="0.25">
      <c r="A3" s="21">
        <v>24</v>
      </c>
      <c r="B3" s="22">
        <v>11</v>
      </c>
      <c r="C3" s="23"/>
      <c r="D3" s="22" t="s">
        <v>17</v>
      </c>
    </row>
    <row r="4" spans="1:4" ht="30" customHeight="1" x14ac:dyDescent="0.25">
      <c r="A4" s="24">
        <v>110</v>
      </c>
      <c r="B4" s="25">
        <v>24</v>
      </c>
      <c r="C4" s="26">
        <v>7</v>
      </c>
      <c r="D4" s="25" t="s">
        <v>37</v>
      </c>
    </row>
    <row r="5" spans="1:4" ht="30" customHeight="1" x14ac:dyDescent="0.25">
      <c r="A5" s="24">
        <v>3</v>
      </c>
      <c r="B5" s="25">
        <v>0</v>
      </c>
      <c r="C5" s="26"/>
      <c r="D5" s="25" t="s">
        <v>18</v>
      </c>
    </row>
    <row r="6" spans="1:4" ht="30" customHeight="1" x14ac:dyDescent="0.25">
      <c r="A6" s="24">
        <v>73</v>
      </c>
      <c r="B6" s="25">
        <v>108</v>
      </c>
      <c r="C6" s="26">
        <v>4</v>
      </c>
      <c r="D6" s="25" t="s">
        <v>36</v>
      </c>
    </row>
    <row r="7" spans="1:4" ht="30" customHeight="1" x14ac:dyDescent="0.25">
      <c r="A7" s="24">
        <v>16</v>
      </c>
      <c r="B7" s="25">
        <v>24</v>
      </c>
      <c r="C7" s="26">
        <v>1</v>
      </c>
      <c r="D7" s="25" t="s">
        <v>19</v>
      </c>
    </row>
    <row r="8" spans="1:4" ht="30" customHeight="1" x14ac:dyDescent="0.25">
      <c r="A8" s="24">
        <v>82</v>
      </c>
      <c r="B8" s="25">
        <v>29</v>
      </c>
      <c r="C8" s="26"/>
      <c r="D8" s="25" t="s">
        <v>25</v>
      </c>
    </row>
    <row r="9" spans="1:4" ht="30" customHeight="1" x14ac:dyDescent="0.25">
      <c r="A9" s="24">
        <v>32</v>
      </c>
      <c r="B9" s="25">
        <v>24</v>
      </c>
      <c r="C9" s="26"/>
      <c r="D9" s="25" t="s">
        <v>20</v>
      </c>
    </row>
    <row r="10" spans="1:4" ht="30" customHeight="1" x14ac:dyDescent="0.25">
      <c r="A10" s="24">
        <v>61</v>
      </c>
      <c r="B10" s="25">
        <v>2</v>
      </c>
      <c r="C10" s="26"/>
      <c r="D10" s="25" t="s">
        <v>26</v>
      </c>
    </row>
    <row r="11" spans="1:4" ht="30" customHeight="1" x14ac:dyDescent="0.25">
      <c r="A11" s="24">
        <v>0</v>
      </c>
      <c r="B11" s="25">
        <v>0</v>
      </c>
      <c r="C11" s="26">
        <v>2</v>
      </c>
      <c r="D11" s="25" t="s">
        <v>21</v>
      </c>
    </row>
    <row r="12" spans="1:4" ht="30" customHeight="1" x14ac:dyDescent="0.25">
      <c r="A12" s="24">
        <v>4</v>
      </c>
      <c r="B12" s="25">
        <v>57</v>
      </c>
      <c r="C12" s="26">
        <v>8</v>
      </c>
      <c r="D12" s="25" t="s">
        <v>50</v>
      </c>
    </row>
    <row r="13" spans="1:4" ht="30" customHeight="1" x14ac:dyDescent="0.25">
      <c r="A13" s="24">
        <v>15</v>
      </c>
      <c r="B13" s="25">
        <v>7</v>
      </c>
      <c r="C13" s="26"/>
      <c r="D13" s="25" t="s">
        <v>51</v>
      </c>
    </row>
    <row r="14" spans="1:4" ht="30" customHeight="1" x14ac:dyDescent="0.25">
      <c r="A14" s="27">
        <f>SUM(A3:A13)</f>
        <v>420</v>
      </c>
      <c r="B14" s="19">
        <f>SUM(B3:B13)</f>
        <v>286</v>
      </c>
      <c r="C14" s="28">
        <f>SUM(C3:C12)</f>
        <v>22</v>
      </c>
      <c r="D14" s="19">
        <f>SUM(A14:C14)</f>
        <v>728</v>
      </c>
    </row>
    <row r="15" spans="1:4" ht="30" customHeight="1" x14ac:dyDescent="0.25">
      <c r="A15">
        <f>SUM(A3:A6)</f>
        <v>210</v>
      </c>
    </row>
    <row r="16" spans="1:4" ht="30" customHeight="1" x14ac:dyDescent="0.25">
      <c r="A16">
        <f>SUM(B3:B6)</f>
        <v>143</v>
      </c>
    </row>
  </sheetData>
  <mergeCells count="1">
    <mergeCell ref="A1:C1"/>
  </mergeCells>
  <dataValidations count="9">
    <dataValidation type="custom" errorStyle="warning" allowBlank="1" showInputMessage="1" showErrorMessage="1" errorTitle="Amount Validation" error="Amount should be a number." sqref="C3:C13" xr:uid="{00000000-0002-0000-0600-000000000000}">
      <formula1>ISNUMBER($C3)</formula1>
    </dataValidation>
    <dataValidation type="list" errorStyle="warning" allowBlank="1" showInputMessage="1" showErrorMessage="1" error="An expense from the drop down should be selected in order for it to be included on the Summary sheet" sqref="D3:D13" xr:uid="{00000000-0002-0000-0600-000001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600-000002000000}"/>
    <dataValidation allowBlank="1" showInputMessage="1" showErrorMessage="1" prompt="Navigation hyperlink to the summary worksheet" sqref="D1" xr:uid="{00000000-0002-0000-0600-000003000000}"/>
    <dataValidation allowBlank="1" showInputMessage="1" showErrorMessage="1" prompt="Enter the date of the expense in this column" sqref="A2" xr:uid="{00000000-0002-0000-0600-000004000000}"/>
    <dataValidation allowBlank="1" showInputMessage="1" showErrorMessage="1" prompt="Enter the PO# in this column" sqref="B2" xr:uid="{00000000-0002-0000-0600-000005000000}"/>
    <dataValidation allowBlank="1" showInputMessage="1" showErrorMessage="1" prompt="Enter the Amount of the expense in this column" sqref="C2" xr:uid="{00000000-0002-0000-0600-000006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600-000007000000}"/>
    <dataValidation type="custom" errorStyle="warning" allowBlank="1" showInputMessage="1" showErrorMessage="1" error="A date in March needs be entered in order for this expense to be added to the Summary sheet" sqref="A3:A13" xr:uid="{00000000-0002-0000-0600-000008000000}">
      <formula1>MONTH($A3)=3</formula1>
    </dataValidation>
  </dataValidations>
  <hyperlinks>
    <hyperlink ref="D1" location="summary!A1" tooltip="Select to view summary" display="Summary" xr:uid="{00000000-0004-0000-06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pageSetUpPr autoPageBreaks="0" fitToPage="1"/>
  </sheetPr>
  <dimension ref="A1:G16"/>
  <sheetViews>
    <sheetView showGridLines="0" workbookViewId="0">
      <selection activeCell="B13" sqref="B13"/>
    </sheetView>
  </sheetViews>
  <sheetFormatPr defaultRowHeight="30" customHeight="1" x14ac:dyDescent="0.25"/>
  <cols>
    <col min="1" max="3" width="15.5703125" customWidth="1"/>
    <col min="4" max="4" width="30.5703125" customWidth="1"/>
  </cols>
  <sheetData>
    <row r="1" spans="1:7" ht="35.1" customHeight="1" x14ac:dyDescent="0.4">
      <c r="A1" s="48" t="s">
        <v>32</v>
      </c>
      <c r="B1" s="48"/>
      <c r="C1" s="48"/>
      <c r="D1" s="3" t="s">
        <v>14</v>
      </c>
    </row>
    <row r="2" spans="1:7" ht="17.100000000000001" customHeight="1" x14ac:dyDescent="0.25">
      <c r="A2" s="20" t="s">
        <v>15</v>
      </c>
      <c r="B2" s="20" t="s">
        <v>16</v>
      </c>
      <c r="C2" s="20" t="s">
        <v>22</v>
      </c>
      <c r="D2" s="20" t="s">
        <v>23</v>
      </c>
      <c r="G2" s="33"/>
    </row>
    <row r="3" spans="1:7" ht="30" customHeight="1" x14ac:dyDescent="0.25">
      <c r="A3" s="21">
        <v>33</v>
      </c>
      <c r="B3" s="22">
        <v>6</v>
      </c>
      <c r="C3" s="23"/>
      <c r="D3" s="22" t="s">
        <v>17</v>
      </c>
    </row>
    <row r="4" spans="1:7" ht="30" customHeight="1" x14ac:dyDescent="0.25">
      <c r="A4" s="24">
        <v>79</v>
      </c>
      <c r="B4" s="25">
        <v>22</v>
      </c>
      <c r="C4" s="26">
        <v>12</v>
      </c>
      <c r="D4" s="25" t="s">
        <v>37</v>
      </c>
    </row>
    <row r="5" spans="1:7" ht="30" customHeight="1" x14ac:dyDescent="0.25">
      <c r="A5" s="24">
        <v>4</v>
      </c>
      <c r="B5" s="25">
        <v>0</v>
      </c>
      <c r="C5" s="26"/>
      <c r="D5" s="25" t="s">
        <v>18</v>
      </c>
    </row>
    <row r="6" spans="1:7" ht="30" customHeight="1" x14ac:dyDescent="0.25">
      <c r="A6" s="24">
        <v>44</v>
      </c>
      <c r="B6" s="25">
        <v>64</v>
      </c>
      <c r="C6" s="26">
        <v>4</v>
      </c>
      <c r="D6" s="25" t="s">
        <v>36</v>
      </c>
    </row>
    <row r="7" spans="1:7" ht="30" customHeight="1" x14ac:dyDescent="0.25">
      <c r="A7" s="24">
        <v>17</v>
      </c>
      <c r="B7" s="25">
        <v>7</v>
      </c>
      <c r="C7" s="26">
        <v>1</v>
      </c>
      <c r="D7" s="25" t="s">
        <v>19</v>
      </c>
    </row>
    <row r="8" spans="1:7" ht="30" customHeight="1" x14ac:dyDescent="0.25">
      <c r="A8" s="24">
        <v>56</v>
      </c>
      <c r="B8" s="25">
        <v>28</v>
      </c>
      <c r="C8" s="26"/>
      <c r="D8" s="25" t="s">
        <v>25</v>
      </c>
    </row>
    <row r="9" spans="1:7" ht="30" customHeight="1" x14ac:dyDescent="0.25">
      <c r="A9" s="24">
        <v>23</v>
      </c>
      <c r="B9" s="25">
        <v>11</v>
      </c>
      <c r="C9" s="26"/>
      <c r="D9" s="25" t="s">
        <v>20</v>
      </c>
    </row>
    <row r="10" spans="1:7" ht="30" customHeight="1" x14ac:dyDescent="0.25">
      <c r="A10" s="24">
        <v>43</v>
      </c>
      <c r="B10" s="25">
        <v>4</v>
      </c>
      <c r="C10" s="26"/>
      <c r="D10" s="25" t="s">
        <v>26</v>
      </c>
    </row>
    <row r="11" spans="1:7" ht="30" customHeight="1" x14ac:dyDescent="0.25">
      <c r="A11" s="24">
        <v>1</v>
      </c>
      <c r="B11" s="25">
        <v>1</v>
      </c>
      <c r="C11" s="26"/>
      <c r="D11" s="25" t="s">
        <v>21</v>
      </c>
    </row>
    <row r="12" spans="1:7" ht="30" customHeight="1" x14ac:dyDescent="0.25">
      <c r="A12" s="24">
        <v>6</v>
      </c>
      <c r="B12" s="25">
        <v>35</v>
      </c>
      <c r="C12" s="26">
        <v>15</v>
      </c>
      <c r="D12" s="25" t="s">
        <v>50</v>
      </c>
    </row>
    <row r="13" spans="1:7" ht="30" customHeight="1" x14ac:dyDescent="0.25">
      <c r="A13" s="24">
        <v>14</v>
      </c>
      <c r="B13" s="25">
        <v>6</v>
      </c>
      <c r="C13" s="26"/>
      <c r="D13" s="25" t="s">
        <v>51</v>
      </c>
    </row>
    <row r="14" spans="1:7" ht="30" customHeight="1" x14ac:dyDescent="0.25">
      <c r="A14" s="27">
        <f>SUM(A3:A13)</f>
        <v>320</v>
      </c>
      <c r="B14" s="19">
        <f>SUM(B3:B13)</f>
        <v>184</v>
      </c>
      <c r="C14" s="28">
        <f>SUM(C3:C12)</f>
        <v>32</v>
      </c>
      <c r="D14" s="19">
        <f>SUM(A14:C14)</f>
        <v>536</v>
      </c>
    </row>
    <row r="15" spans="1:7" ht="30" customHeight="1" x14ac:dyDescent="0.25">
      <c r="A15">
        <f>SUM(A3:A6)</f>
        <v>160</v>
      </c>
    </row>
    <row r="16" spans="1:7" ht="30" customHeight="1" x14ac:dyDescent="0.25">
      <c r="A16">
        <f>SUM(B3:B6)</f>
        <v>92</v>
      </c>
    </row>
  </sheetData>
  <mergeCells count="1">
    <mergeCell ref="A1:C1"/>
  </mergeCells>
  <dataValidations count="9">
    <dataValidation type="custom" errorStyle="warning" allowBlank="1" showInputMessage="1" showErrorMessage="1" errorTitle="Amount Validation" error="Amount should be a number." sqref="C3:C13" xr:uid="{00000000-0002-0000-0700-000000000000}">
      <formula1>ISNUMBER($C3)</formula1>
    </dataValidation>
    <dataValidation type="list" errorStyle="warning" allowBlank="1" showInputMessage="1" showErrorMessage="1" error="An expense from the drop down should be selected in order for it to be included on the Summary sheet" sqref="D3:D13" xr:uid="{00000000-0002-0000-0700-000001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700-000002000000}"/>
    <dataValidation allowBlank="1" showInputMessage="1" showErrorMessage="1" prompt="Navigation hyperlink to the summary worksheet" sqref="D1" xr:uid="{00000000-0002-0000-0700-000003000000}"/>
    <dataValidation allowBlank="1" showInputMessage="1" showErrorMessage="1" prompt="Enter the date of the expense in this column" sqref="A2" xr:uid="{00000000-0002-0000-0700-000004000000}"/>
    <dataValidation allowBlank="1" showInputMessage="1" showErrorMessage="1" prompt="Enter the PO# in this column" sqref="B2" xr:uid="{00000000-0002-0000-0700-000005000000}"/>
    <dataValidation allowBlank="1" showInputMessage="1" showErrorMessage="1" prompt="Enter the Amount of the expense in this column" sqref="C2" xr:uid="{00000000-0002-0000-0700-000006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700-000007000000}"/>
    <dataValidation type="custom" errorStyle="warning" allowBlank="1" showInputMessage="1" showErrorMessage="1" error="A date in March needs be entered in order for this expense to be added to the Summary sheet" sqref="A3:A13" xr:uid="{00000000-0002-0000-0700-000008000000}">
      <formula1>MONTH($A3)=3</formula1>
    </dataValidation>
  </dataValidations>
  <hyperlinks>
    <hyperlink ref="D1" location="summary!A1" tooltip="Select to view summary" display="Summary" xr:uid="{00000000-0004-0000-0700-000000000000}"/>
  </hyperlinks>
  <printOptions horizontalCentered="1"/>
  <pageMargins left="0.7" right="0.7" top="0.75" bottom="0.75" header="0.3" footer="0.3"/>
  <pageSetup fitToHeight="0" orientation="portrait" r:id="rId1"/>
  <headerFooter differentFirst="1">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pageSetUpPr autoPageBreaks="0" fitToPage="1"/>
  </sheetPr>
  <dimension ref="A1:G18"/>
  <sheetViews>
    <sheetView showGridLines="0" zoomScaleNormal="100" workbookViewId="0">
      <selection activeCell="C13" sqref="C13"/>
    </sheetView>
  </sheetViews>
  <sheetFormatPr defaultRowHeight="30" customHeight="1" x14ac:dyDescent="0.25"/>
  <cols>
    <col min="1" max="3" width="15.5703125" customWidth="1"/>
    <col min="4" max="4" width="30.5703125" customWidth="1"/>
    <col min="7" max="7" width="35.7109375" bestFit="1" customWidth="1"/>
  </cols>
  <sheetData>
    <row r="1" spans="1:7" ht="35.1" customHeight="1" x14ac:dyDescent="0.4">
      <c r="A1" s="48" t="s">
        <v>33</v>
      </c>
      <c r="B1" s="48"/>
      <c r="C1" s="48"/>
      <c r="D1" s="3" t="s">
        <v>14</v>
      </c>
    </row>
    <row r="2" spans="1:7" ht="17.100000000000001" customHeight="1" x14ac:dyDescent="0.25">
      <c r="A2" s="20" t="s">
        <v>15</v>
      </c>
      <c r="B2" s="20" t="s">
        <v>16</v>
      </c>
      <c r="C2" s="20" t="s">
        <v>22</v>
      </c>
      <c r="D2" s="20" t="s">
        <v>23</v>
      </c>
    </row>
    <row r="3" spans="1:7" ht="30" customHeight="1" x14ac:dyDescent="0.25">
      <c r="A3" s="21">
        <v>25</v>
      </c>
      <c r="B3" s="22">
        <v>17</v>
      </c>
      <c r="C3" s="23"/>
      <c r="D3" s="22" t="s">
        <v>17</v>
      </c>
      <c r="G3" t="s">
        <v>53</v>
      </c>
    </row>
    <row r="4" spans="1:7" ht="30" customHeight="1" x14ac:dyDescent="0.25">
      <c r="A4" s="24">
        <v>90</v>
      </c>
      <c r="B4" s="25">
        <v>23</v>
      </c>
      <c r="C4" s="26">
        <v>26</v>
      </c>
      <c r="D4" s="25" t="s">
        <v>37</v>
      </c>
    </row>
    <row r="5" spans="1:7" ht="30" customHeight="1" x14ac:dyDescent="0.25">
      <c r="A5" s="24">
        <v>4</v>
      </c>
      <c r="B5" s="25">
        <v>0</v>
      </c>
      <c r="C5" s="26"/>
      <c r="D5" s="25" t="s">
        <v>18</v>
      </c>
    </row>
    <row r="6" spans="1:7" ht="30" customHeight="1" x14ac:dyDescent="0.25">
      <c r="A6" s="24">
        <v>73</v>
      </c>
      <c r="B6" s="25">
        <v>81</v>
      </c>
      <c r="C6" s="26"/>
      <c r="D6" s="25" t="s">
        <v>36</v>
      </c>
    </row>
    <row r="7" spans="1:7" ht="30" customHeight="1" x14ac:dyDescent="0.25">
      <c r="A7" s="24">
        <v>18</v>
      </c>
      <c r="B7" s="25">
        <v>4</v>
      </c>
      <c r="C7" s="26">
        <v>1</v>
      </c>
      <c r="D7" s="25" t="s">
        <v>19</v>
      </c>
    </row>
    <row r="8" spans="1:7" ht="30" customHeight="1" x14ac:dyDescent="0.25">
      <c r="A8" s="24">
        <v>90</v>
      </c>
      <c r="B8" s="25">
        <v>16</v>
      </c>
      <c r="C8" s="26"/>
      <c r="D8" s="25" t="s">
        <v>25</v>
      </c>
    </row>
    <row r="9" spans="1:7" ht="30" customHeight="1" x14ac:dyDescent="0.25">
      <c r="A9" s="24">
        <v>29</v>
      </c>
      <c r="B9" s="25">
        <v>20</v>
      </c>
      <c r="C9" s="26"/>
      <c r="D9" s="25" t="s">
        <v>20</v>
      </c>
    </row>
    <row r="10" spans="1:7" ht="30" customHeight="1" x14ac:dyDescent="0.25">
      <c r="A10" s="24">
        <v>44</v>
      </c>
      <c r="B10" s="25">
        <v>4</v>
      </c>
      <c r="C10" s="26"/>
      <c r="D10" s="25" t="s">
        <v>26</v>
      </c>
    </row>
    <row r="11" spans="1:7" ht="30" customHeight="1" x14ac:dyDescent="0.25">
      <c r="A11" s="24">
        <v>0</v>
      </c>
      <c r="B11" s="25">
        <v>0</v>
      </c>
      <c r="C11" s="26">
        <v>1</v>
      </c>
      <c r="D11" s="25" t="s">
        <v>21</v>
      </c>
    </row>
    <row r="12" spans="1:7" ht="30" customHeight="1" x14ac:dyDescent="0.25">
      <c r="A12" s="24">
        <v>1</v>
      </c>
      <c r="B12" s="25">
        <v>64</v>
      </c>
      <c r="C12" s="26">
        <v>24</v>
      </c>
      <c r="D12" s="25" t="s">
        <v>50</v>
      </c>
    </row>
    <row r="13" spans="1:7" ht="30" customHeight="1" x14ac:dyDescent="0.25">
      <c r="A13" s="24">
        <v>10</v>
      </c>
      <c r="B13" s="25">
        <v>13</v>
      </c>
      <c r="C13" s="26"/>
      <c r="D13" s="25" t="s">
        <v>51</v>
      </c>
    </row>
    <row r="14" spans="1:7" ht="30" customHeight="1" x14ac:dyDescent="0.25">
      <c r="A14" s="27">
        <f>SUM(A3:A13)</f>
        <v>384</v>
      </c>
      <c r="B14" s="19">
        <f>SUM(B3:B13)</f>
        <v>242</v>
      </c>
      <c r="C14" s="28">
        <f>SUM(C3:C11)</f>
        <v>28</v>
      </c>
      <c r="D14" s="19">
        <f>SUM(A14:C14)</f>
        <v>654</v>
      </c>
    </row>
    <row r="15" spans="1:7" ht="30" customHeight="1" x14ac:dyDescent="0.25">
      <c r="A15" s="36">
        <v>189</v>
      </c>
      <c r="B15" s="37">
        <v>67</v>
      </c>
    </row>
    <row r="16" spans="1:7" ht="30" customHeight="1" x14ac:dyDescent="0.25">
      <c r="A16">
        <f>SUM(B3:B6)</f>
        <v>121</v>
      </c>
      <c r="B16" s="37">
        <v>67</v>
      </c>
    </row>
    <row r="17" spans="3:3" ht="30" customHeight="1" x14ac:dyDescent="0.25">
      <c r="C17">
        <v>59</v>
      </c>
    </row>
    <row r="18" spans="3:3" ht="30" customHeight="1" x14ac:dyDescent="0.25">
      <c r="C18">
        <v>40</v>
      </c>
    </row>
  </sheetData>
  <mergeCells count="1">
    <mergeCell ref="A1:C1"/>
  </mergeCells>
  <dataValidations count="9">
    <dataValidation type="list" errorStyle="warning" allowBlank="1" showInputMessage="1" showErrorMessage="1" error="An expense from the drop down should be selected in order for it to be included on the Summary sheet" sqref="D3:D13" xr:uid="{00000000-0002-0000-0800-000000000000}">
      <formula1>ExpenseCategories</formula1>
    </dataValidation>
    <dataValidation allowBlank="1" showInputMessage="1" showErrorMessage="1" prompt="Detailed expenses are outlined in the table in this worksheet. Navigation hyperlinks to the summary worksheet and the tips worksheet respectively are in cells D1 and E1" sqref="A1:C1" xr:uid="{00000000-0002-0000-0800-000001000000}"/>
    <dataValidation allowBlank="1" showInputMessage="1" showErrorMessage="1" prompt="Navigation hyperlink to the summary worksheet" sqref="D1" xr:uid="{00000000-0002-0000-0800-000002000000}"/>
    <dataValidation allowBlank="1" showInputMessage="1" showErrorMessage="1" prompt="Enter the date of the expense in this column" sqref="A2" xr:uid="{00000000-0002-0000-0800-000003000000}"/>
    <dataValidation allowBlank="1" showInputMessage="1" showErrorMessage="1" prompt="Enter the PO# in this column" sqref="B2" xr:uid="{00000000-0002-0000-0800-000004000000}"/>
    <dataValidation allowBlank="1" showInputMessage="1" showErrorMessage="1" prompt="Enter the Amount of the expense in this column" sqref="C2" xr:uid="{00000000-0002-0000-0800-000005000000}"/>
    <dataValidation allowBlank="1" showInputMessage="1" showErrorMessage="1" prompt="A list of expense categories automatically populated from the Expenses column in the Expense Summary table in the summary worksheet. ALT+DOWN ARROW to navigate the list. ENTER to select a Category" sqref="D2" xr:uid="{00000000-0002-0000-0800-000006000000}"/>
    <dataValidation type="custom" errorStyle="warning" allowBlank="1" showInputMessage="1" showErrorMessage="1" errorTitle="Amount Validation" error="Amount should be a number." sqref="C3:C13" xr:uid="{00000000-0002-0000-0800-000007000000}">
      <formula1>ISNUMBER($C3)</formula1>
    </dataValidation>
    <dataValidation type="custom" errorStyle="warning" allowBlank="1" showInputMessage="1" showErrorMessage="1" error="A date in March needs be entered in order for this expense to be added to the Summary sheet" sqref="A3:A13" xr:uid="{00000000-0002-0000-0800-000008000000}">
      <formula1>MONTH($A3)=3</formula1>
    </dataValidation>
  </dataValidations>
  <hyperlinks>
    <hyperlink ref="D1" location="summary!A1" tooltip="Select to view summary" display="Summary" xr:uid="{00000000-0004-0000-0800-000000000000}"/>
  </hyperlinks>
  <printOptions horizontalCentered="1"/>
  <pageMargins left="0.7" right="0.7" top="0.75" bottom="0.75" header="0.3" footer="0.3"/>
  <pageSetup fitToHeight="0" orientation="portrait" r:id="rId1"/>
  <headerFooter differentFirst="1">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summary</vt:lpstr>
      <vt:lpstr>Summary dog and cats</vt:lpstr>
      <vt:lpstr>jan</vt:lpstr>
      <vt:lpstr>feb</vt:lpstr>
      <vt:lpstr>mar</vt:lpstr>
      <vt:lpstr>apr</vt:lpstr>
      <vt:lpstr>may</vt:lpstr>
      <vt:lpstr>jun</vt:lpstr>
      <vt:lpstr>jul</vt:lpstr>
      <vt:lpstr>aug</vt:lpstr>
      <vt:lpstr>sep</vt:lpstr>
      <vt:lpstr>oct</vt:lpstr>
      <vt:lpstr>nov</vt:lpstr>
      <vt:lpstr>dec</vt:lpstr>
      <vt:lpstr>AUGUST</vt:lpstr>
      <vt:lpstr>ColumnTitle2</vt:lpstr>
      <vt:lpstr>ExpenseCategories</vt:lpstr>
      <vt:lpstr>apr!Print_Titles</vt:lpstr>
      <vt:lpstr>aug!Print_Titles</vt:lpstr>
      <vt:lpstr>dec!Print_Titles</vt:lpstr>
      <vt:lpstr>feb!Print_Titles</vt:lpstr>
      <vt:lpstr>jan!Print_Titles</vt:lpstr>
      <vt:lpstr>jul!Print_Titles</vt:lpstr>
      <vt:lpstr>jun!Print_Titles</vt:lpstr>
      <vt:lpstr>mar!Print_Titles</vt:lpstr>
      <vt:lpstr>may!Print_Titles</vt:lpstr>
      <vt:lpstr>nov!Print_Titles</vt:lpstr>
      <vt:lpstr>oct!Print_Titles</vt:lpstr>
      <vt:lpstr>sep!Print_Titles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Andrea :Nicki" Bacon</dc:creator>
  <cp:lastModifiedBy>Nicki Bacon</cp:lastModifiedBy>
  <cp:lastPrinted>2024-09-27T16:28:59Z</cp:lastPrinted>
  <dcterms:created xsi:type="dcterms:W3CDTF">2016-09-19T01:00:44Z</dcterms:created>
  <dcterms:modified xsi:type="dcterms:W3CDTF">2025-01-13T17:55:22Z</dcterms:modified>
</cp:coreProperties>
</file>